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ck\Documents\ITAM\10mo semestre\Seminario de Investigación\Proyecto\"/>
    </mc:Choice>
  </mc:AlternateContent>
  <bookViews>
    <workbookView xWindow="0" yWindow="0" windowWidth="11610" windowHeight="27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4" i="1"/>
  <c r="B30" i="1"/>
  <c r="B36" i="1"/>
  <c r="B37" i="1"/>
  <c r="B4" i="1"/>
  <c r="B13" i="1" s="1"/>
  <c r="B21" i="1"/>
  <c r="B19" i="1"/>
  <c r="B18" i="1"/>
  <c r="B14" i="1"/>
  <c r="B16" i="1" s="1"/>
  <c r="B15" i="1"/>
  <c r="B12" i="1"/>
  <c r="B26" i="1" l="1"/>
  <c r="B33" i="1" s="1"/>
  <c r="B17" i="1"/>
  <c r="B20" i="1"/>
  <c r="B22" i="1"/>
  <c r="B9" i="1"/>
  <c r="B27" i="1" l="1"/>
  <c r="B29" i="1" l="1"/>
  <c r="B25" i="1"/>
  <c r="B35" i="1"/>
  <c r="B31" i="1" l="1"/>
  <c r="B32" i="1" s="1"/>
  <c r="B34" i="1" s="1"/>
  <c r="B28" i="1"/>
</calcChain>
</file>

<file path=xl/sharedStrings.xml><?xml version="1.0" encoding="utf-8"?>
<sst xmlns="http://schemas.openxmlformats.org/spreadsheetml/2006/main" count="39" uniqueCount="37">
  <si>
    <t>theta</t>
  </si>
  <si>
    <t>alpha</t>
  </si>
  <si>
    <t>rss</t>
  </si>
  <si>
    <t>beta</t>
  </si>
  <si>
    <t>delta</t>
  </si>
  <si>
    <t>fi2</t>
  </si>
  <si>
    <t>gamma</t>
  </si>
  <si>
    <t>z</t>
  </si>
  <si>
    <t>v</t>
  </si>
  <si>
    <t>M</t>
  </si>
  <si>
    <t>z-1</t>
  </si>
  <si>
    <t>1-alfa</t>
  </si>
  <si>
    <t>A</t>
  </si>
  <si>
    <t>B</t>
  </si>
  <si>
    <t>C</t>
  </si>
  <si>
    <t>Lss</t>
  </si>
  <si>
    <t>Ksstr</t>
  </si>
  <si>
    <t>Kssp</t>
  </si>
  <si>
    <t>alfa-1</t>
  </si>
  <si>
    <t>Ysstr</t>
  </si>
  <si>
    <t>Yssp</t>
  </si>
  <si>
    <t>rw</t>
  </si>
  <si>
    <t>wss</t>
  </si>
  <si>
    <t>D</t>
  </si>
  <si>
    <t>(B/C)^(1/(alfa-1))</t>
  </si>
  <si>
    <t>alfa/(v-1)</t>
  </si>
  <si>
    <t>Iss</t>
  </si>
  <si>
    <t>NXsstr</t>
  </si>
  <si>
    <t>Css</t>
  </si>
  <si>
    <t>NXssp</t>
  </si>
  <si>
    <t>NXss</t>
  </si>
  <si>
    <t>erss</t>
  </si>
  <si>
    <t>rssd</t>
  </si>
  <si>
    <t>dss</t>
  </si>
  <si>
    <t>Kss</t>
  </si>
  <si>
    <t>p</t>
  </si>
  <si>
    <t>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</si>
</sst>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0.000000"/>
    <numFmt numFmtId="174" formatCode="0.0000000000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7" fontId="0" fillId="0" borderId="0" xfId="0" applyNumberFormat="1"/>
    <xf numFmtId="0" fontId="0" fillId="2" borderId="0" xfId="0" applyFill="1"/>
    <xf numFmtId="17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topLeftCell="A14" workbookViewId="0">
      <selection activeCell="B32" sqref="B32"/>
    </sheetView>
  </sheetViews>
  <sheetFormatPr baseColWidth="10" defaultRowHeight="15" x14ac:dyDescent="0.25"/>
  <cols>
    <col min="2" max="2" width="19.7109375" customWidth="1"/>
    <col min="3" max="3" width="20.5703125" customWidth="1"/>
  </cols>
  <sheetData>
    <row r="1" spans="1:4" x14ac:dyDescent="0.25">
      <c r="A1" t="s">
        <v>6</v>
      </c>
      <c r="B1">
        <v>5.59</v>
      </c>
      <c r="C1" t="s">
        <v>21</v>
      </c>
      <c r="D1">
        <v>0.02</v>
      </c>
    </row>
    <row r="2" spans="1:4" x14ac:dyDescent="0.25">
      <c r="A2" t="s">
        <v>0</v>
      </c>
      <c r="B2">
        <v>5</v>
      </c>
    </row>
    <row r="3" spans="1:4" x14ac:dyDescent="0.25">
      <c r="A3" t="s">
        <v>1</v>
      </c>
      <c r="B3">
        <v>0.36</v>
      </c>
    </row>
    <row r="4" spans="1:4" x14ac:dyDescent="0.25">
      <c r="A4" s="2" t="s">
        <v>2</v>
      </c>
      <c r="B4">
        <f>1/B5-1+B6</f>
        <v>3.4998990001010012E-2</v>
      </c>
    </row>
    <row r="5" spans="1:4" x14ac:dyDescent="0.25">
      <c r="A5" t="s">
        <v>3</v>
      </c>
      <c r="B5">
        <v>0.99009999999999998</v>
      </c>
    </row>
    <row r="6" spans="1:4" x14ac:dyDescent="0.25">
      <c r="A6" t="s">
        <v>4</v>
      </c>
      <c r="B6">
        <v>2.5000000000000001E-2</v>
      </c>
    </row>
    <row r="7" spans="1:4" x14ac:dyDescent="0.25">
      <c r="A7" t="s">
        <v>7</v>
      </c>
      <c r="B7">
        <v>0.8</v>
      </c>
    </row>
    <row r="8" spans="1:4" x14ac:dyDescent="0.25">
      <c r="A8" t="s">
        <v>5</v>
      </c>
      <c r="B8">
        <v>0.13</v>
      </c>
    </row>
    <row r="9" spans="1:4" x14ac:dyDescent="0.25">
      <c r="A9" t="s">
        <v>8</v>
      </c>
      <c r="B9">
        <f>1.38</f>
        <v>1.38</v>
      </c>
    </row>
    <row r="10" spans="1:4" x14ac:dyDescent="0.25">
      <c r="A10" t="s">
        <v>9</v>
      </c>
      <c r="B10">
        <v>1E-3</v>
      </c>
    </row>
    <row r="12" spans="1:4" x14ac:dyDescent="0.25">
      <c r="A12" t="s">
        <v>10</v>
      </c>
      <c r="B12">
        <f>B7-1</f>
        <v>-0.19999999999999996</v>
      </c>
    </row>
    <row r="13" spans="1:4" x14ac:dyDescent="0.25">
      <c r="A13" s="2" t="s">
        <v>17</v>
      </c>
      <c r="B13" s="3">
        <f>(B4/(B7*B8))^(1/B12)</f>
        <v>231.68031664058924</v>
      </c>
    </row>
    <row r="14" spans="1:4" x14ac:dyDescent="0.25">
      <c r="A14" t="s">
        <v>11</v>
      </c>
      <c r="B14">
        <f>1-B3</f>
        <v>0.64</v>
      </c>
    </row>
    <row r="15" spans="1:4" x14ac:dyDescent="0.25">
      <c r="A15" t="s">
        <v>18</v>
      </c>
      <c r="B15">
        <f>B3-1</f>
        <v>-0.64</v>
      </c>
    </row>
    <row r="16" spans="1:4" x14ac:dyDescent="0.25">
      <c r="A16" t="s">
        <v>12</v>
      </c>
      <c r="B16">
        <f>B14^(1/B3)*B2^(1/B3)</f>
        <v>25.304303287441467</v>
      </c>
    </row>
    <row r="17" spans="1:3" x14ac:dyDescent="0.25">
      <c r="A17" t="s">
        <v>13</v>
      </c>
      <c r="B17">
        <f>B8*B7*B13^B12</f>
        <v>3.4998990001010012E-2</v>
      </c>
    </row>
    <row r="18" spans="1:3" x14ac:dyDescent="0.25">
      <c r="A18" t="s">
        <v>14</v>
      </c>
      <c r="B18">
        <f>B2*B3</f>
        <v>1.7999999999999998</v>
      </c>
      <c r="C18" s="3"/>
    </row>
    <row r="19" spans="1:3" x14ac:dyDescent="0.25">
      <c r="A19" t="s">
        <v>23</v>
      </c>
      <c r="B19">
        <f>B1^(1/B3)</f>
        <v>119.16368115511857</v>
      </c>
    </row>
    <row r="20" spans="1:3" x14ac:dyDescent="0.25">
      <c r="A20" t="s">
        <v>24</v>
      </c>
      <c r="B20">
        <f>(B17/B18)^(1/B15)</f>
        <v>471.82022374392187</v>
      </c>
    </row>
    <row r="21" spans="1:3" x14ac:dyDescent="0.25">
      <c r="A21" t="s">
        <v>25</v>
      </c>
      <c r="B21">
        <f>B3/(B9-1)</f>
        <v>0.94736842105263186</v>
      </c>
    </row>
    <row r="22" spans="1:3" x14ac:dyDescent="0.25">
      <c r="A22" s="2" t="s">
        <v>15</v>
      </c>
      <c r="B22" s="3">
        <f>((B16*B20)/B19)^B21</f>
        <v>78.617701070812444</v>
      </c>
    </row>
    <row r="23" spans="1:3" x14ac:dyDescent="0.25">
      <c r="A23" s="2" t="s">
        <v>16</v>
      </c>
      <c r="B23" s="3">
        <f>(B17/(B2*B3*B22^(1-B3)))^(1/(B3-1))</f>
        <v>37093.421309463432</v>
      </c>
    </row>
    <row r="24" spans="1:3" x14ac:dyDescent="0.25">
      <c r="A24" s="2" t="s">
        <v>34</v>
      </c>
      <c r="B24" s="3">
        <f>B23+B13</f>
        <v>37325.10162610402</v>
      </c>
    </row>
    <row r="25" spans="1:3" x14ac:dyDescent="0.25">
      <c r="A25" s="2" t="s">
        <v>19</v>
      </c>
      <c r="B25" s="3">
        <f>B2*(B23^B3)*(B22^(1-B3))</f>
        <v>3606.2007819810101</v>
      </c>
    </row>
    <row r="26" spans="1:3" x14ac:dyDescent="0.25">
      <c r="A26" s="2" t="s">
        <v>20</v>
      </c>
      <c r="B26" s="3">
        <f>B8*B13^B7</f>
        <v>10.135721356918515</v>
      </c>
    </row>
    <row r="27" spans="1:3" x14ac:dyDescent="0.25">
      <c r="A27" s="2" t="s">
        <v>22</v>
      </c>
      <c r="B27" s="3">
        <f>B1*(B22^(B9-1))</f>
        <v>29.35685563215614</v>
      </c>
    </row>
    <row r="28" spans="1:3" x14ac:dyDescent="0.25">
      <c r="A28" t="s">
        <v>22</v>
      </c>
      <c r="B28" s="3">
        <f>(1-B3)*(B25/B22)</f>
        <v>29.356855632156122</v>
      </c>
    </row>
    <row r="29" spans="1:3" x14ac:dyDescent="0.25">
      <c r="A29" t="s">
        <v>22</v>
      </c>
      <c r="B29" s="3">
        <f>(1-B3)*B2*(B23^B3)*(B22^(-B3))</f>
        <v>29.356855632156126</v>
      </c>
    </row>
    <row r="30" spans="1:3" x14ac:dyDescent="0.25">
      <c r="A30" s="2" t="s">
        <v>26</v>
      </c>
      <c r="B30" s="3">
        <f>B6*B24</f>
        <v>933.1275406526006</v>
      </c>
      <c r="C30" s="3"/>
    </row>
    <row r="31" spans="1:3" x14ac:dyDescent="0.25">
      <c r="A31" s="2" t="s">
        <v>28</v>
      </c>
      <c r="B31" s="3">
        <f>B27*B22+B4*B24-B6*B24-B37*B36</f>
        <v>2681.2818184129246</v>
      </c>
    </row>
    <row r="32" spans="1:3" x14ac:dyDescent="0.25">
      <c r="A32" s="2" t="s">
        <v>27</v>
      </c>
      <c r="B32" s="3">
        <f>B25-B31-B30</f>
        <v>-8.2085770845151274</v>
      </c>
    </row>
    <row r="33" spans="1:4" x14ac:dyDescent="0.25">
      <c r="A33" s="2" t="s">
        <v>29</v>
      </c>
      <c r="B33" s="3">
        <f>B26</f>
        <v>10.135721356918515</v>
      </c>
      <c r="D33" s="1"/>
    </row>
    <row r="34" spans="1:4" x14ac:dyDescent="0.25">
      <c r="A34" s="2" t="s">
        <v>30</v>
      </c>
      <c r="B34" s="3">
        <f>B32+B33</f>
        <v>1.9271442724033871</v>
      </c>
    </row>
    <row r="35" spans="1:4" x14ac:dyDescent="0.25">
      <c r="A35" s="2" t="s">
        <v>31</v>
      </c>
      <c r="B35" s="3">
        <f>B17/(B2*B3*(B23)^(B3-1)*B22^(1-B3))</f>
        <v>0.99999999999999956</v>
      </c>
    </row>
    <row r="36" spans="1:4" x14ac:dyDescent="0.25">
      <c r="A36" s="2" t="s">
        <v>32</v>
      </c>
      <c r="B36" s="3">
        <f>1/B5-1</f>
        <v>9.9989900010100108E-3</v>
      </c>
    </row>
    <row r="37" spans="1:4" x14ac:dyDescent="0.25">
      <c r="A37" s="2" t="s">
        <v>33</v>
      </c>
      <c r="B37" s="3">
        <f>(1/B10)*(1/B5-1-D1)</f>
        <v>-10.001009998989989</v>
      </c>
    </row>
    <row r="38" spans="1:4" x14ac:dyDescent="0.25">
      <c r="A38" s="2" t="s">
        <v>35</v>
      </c>
      <c r="B38">
        <v>0</v>
      </c>
    </row>
    <row r="39" spans="1:4" x14ac:dyDescent="0.25">
      <c r="A39" s="2" t="s">
        <v>36</v>
      </c>
      <c r="B3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</dc:creator>
  <cp:lastModifiedBy>Erick</cp:lastModifiedBy>
  <dcterms:created xsi:type="dcterms:W3CDTF">2020-05-08T16:29:32Z</dcterms:created>
  <dcterms:modified xsi:type="dcterms:W3CDTF">2020-05-16T07:29:36Z</dcterms:modified>
</cp:coreProperties>
</file>