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ri/Desktop/"/>
    </mc:Choice>
  </mc:AlternateContent>
  <xr:revisionPtr revIDLastSave="0" documentId="13_ncr:1_{507F478C-1B47-2E44-A085-2232E29580DA}" xr6:coauthVersionLast="45" xr6:coauthVersionMax="45" xr10:uidLastSave="{00000000-0000-0000-0000-000000000000}"/>
  <bookViews>
    <workbookView xWindow="0" yWindow="0" windowWidth="25600" windowHeight="16000" activeTab="3" xr2:uid="{00000000-000D-0000-FFFF-FFFF00000000}"/>
  </bookViews>
  <sheets>
    <sheet name="Presentación" sheetId="4" r:id="rId1"/>
    <sheet name="Relación de variables" sheetId="5" r:id="rId2"/>
    <sheet name="BDREMS" sheetId="1" r:id="rId3"/>
    <sheet name="Hoja2" sheetId="2" r:id="rId4"/>
    <sheet name="Hoja3" sheetId="3" r:id="rId5"/>
  </sheets>
  <calcPr calcId="191029" iterate="1" iterateCount="5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0" i="3" l="1"/>
  <c r="O154" i="3" s="1"/>
  <c r="R157" i="3"/>
  <c r="Q157" i="3"/>
  <c r="P157" i="3"/>
  <c r="O157" i="3"/>
  <c r="N157" i="3"/>
  <c r="M157" i="3"/>
  <c r="L157" i="3"/>
  <c r="R156" i="3"/>
  <c r="Q156" i="3"/>
  <c r="P156" i="3"/>
  <c r="O156" i="3"/>
  <c r="N156" i="3"/>
  <c r="M156" i="3"/>
  <c r="L156" i="3"/>
  <c r="R155" i="3"/>
  <c r="Q155" i="3"/>
  <c r="P155" i="3"/>
  <c r="N155" i="3"/>
  <c r="M155" i="3"/>
  <c r="L155" i="3"/>
  <c r="R154" i="3"/>
  <c r="Q154" i="3"/>
  <c r="P154" i="3"/>
  <c r="N154" i="3"/>
  <c r="M154" i="3"/>
  <c r="L154" i="3"/>
  <c r="R153" i="3"/>
  <c r="Q153" i="3"/>
  <c r="P153" i="3"/>
  <c r="O153" i="3"/>
  <c r="N153" i="3"/>
  <c r="M153" i="3"/>
  <c r="L153" i="3"/>
  <c r="R152" i="3"/>
  <c r="Q152" i="3"/>
  <c r="P152" i="3"/>
  <c r="O152" i="3"/>
  <c r="N152" i="3"/>
  <c r="M152" i="3"/>
  <c r="L152" i="3"/>
  <c r="R151" i="3"/>
  <c r="Q151" i="3"/>
  <c r="P151" i="3"/>
  <c r="O151" i="3"/>
  <c r="N151" i="3"/>
  <c r="M151" i="3"/>
  <c r="L151" i="3"/>
  <c r="R150" i="3"/>
  <c r="Q150" i="3"/>
  <c r="P150" i="3"/>
  <c r="O150" i="3"/>
  <c r="N150" i="3"/>
  <c r="M150" i="3"/>
  <c r="L150" i="3"/>
  <c r="R149" i="3"/>
  <c r="Q149" i="3"/>
  <c r="P149" i="3"/>
  <c r="O149" i="3"/>
  <c r="N149" i="3"/>
  <c r="M149" i="3"/>
  <c r="L149" i="3"/>
  <c r="R148" i="3"/>
  <c r="Q148" i="3"/>
  <c r="P148" i="3"/>
  <c r="O148" i="3"/>
  <c r="N148" i="3"/>
  <c r="M148" i="3"/>
  <c r="L148" i="3"/>
  <c r="R147" i="3"/>
  <c r="Q147" i="3"/>
  <c r="P147" i="3"/>
  <c r="O147" i="3"/>
  <c r="N147" i="3"/>
  <c r="M147" i="3"/>
  <c r="L147" i="3"/>
  <c r="R146" i="3"/>
  <c r="Q146" i="3"/>
  <c r="P146" i="3"/>
  <c r="O146" i="3"/>
  <c r="N146" i="3"/>
  <c r="M146" i="3"/>
  <c r="L146" i="3"/>
  <c r="R145" i="3"/>
  <c r="Q145" i="3"/>
  <c r="P145" i="3"/>
  <c r="O145" i="3"/>
  <c r="N145" i="3"/>
  <c r="M145" i="3"/>
  <c r="L145" i="3"/>
  <c r="R144" i="3"/>
  <c r="Q144" i="3"/>
  <c r="P144" i="3"/>
  <c r="O144" i="3"/>
  <c r="N144" i="3"/>
  <c r="M144" i="3"/>
  <c r="L144" i="3"/>
  <c r="R143" i="3"/>
  <c r="Q143" i="3"/>
  <c r="P143" i="3"/>
  <c r="O143" i="3"/>
  <c r="N143" i="3"/>
  <c r="M143" i="3"/>
  <c r="L143" i="3"/>
  <c r="R142" i="3"/>
  <c r="Q142" i="3"/>
  <c r="P142" i="3"/>
  <c r="O142" i="3"/>
  <c r="N142" i="3"/>
  <c r="M142" i="3"/>
  <c r="L142" i="3"/>
  <c r="R141" i="3"/>
  <c r="Q141" i="3"/>
  <c r="P141" i="3"/>
  <c r="O141" i="3"/>
  <c r="N141" i="3"/>
  <c r="M141" i="3"/>
  <c r="L141" i="3"/>
  <c r="R140" i="3"/>
  <c r="Q140" i="3"/>
  <c r="P140" i="3"/>
  <c r="O140" i="3"/>
  <c r="N140" i="3"/>
  <c r="M140" i="3"/>
  <c r="L140" i="3"/>
  <c r="R139" i="3"/>
  <c r="Q139" i="3"/>
  <c r="P139" i="3"/>
  <c r="O139" i="3"/>
  <c r="N139" i="3"/>
  <c r="M139" i="3"/>
  <c r="L139" i="3"/>
  <c r="R138" i="3"/>
  <c r="Q138" i="3"/>
  <c r="P138" i="3"/>
  <c r="O138" i="3"/>
  <c r="N138" i="3"/>
  <c r="M138" i="3"/>
  <c r="L138" i="3"/>
  <c r="R137" i="3"/>
  <c r="Q137" i="3"/>
  <c r="P137" i="3"/>
  <c r="O137" i="3"/>
  <c r="N137" i="3"/>
  <c r="M137" i="3"/>
  <c r="L137" i="3"/>
  <c r="R136" i="3"/>
  <c r="Q136" i="3"/>
  <c r="P136" i="3"/>
  <c r="O136" i="3"/>
  <c r="N136" i="3"/>
  <c r="M136" i="3"/>
  <c r="L136" i="3"/>
  <c r="R135" i="3"/>
  <c r="Q135" i="3"/>
  <c r="P135" i="3"/>
  <c r="O135" i="3"/>
  <c r="N135" i="3"/>
  <c r="M135" i="3"/>
  <c r="L135" i="3"/>
  <c r="R134" i="3"/>
  <c r="Q134" i="3"/>
  <c r="P134" i="3"/>
  <c r="O134" i="3"/>
  <c r="N134" i="3"/>
  <c r="M134" i="3"/>
  <c r="L134" i="3"/>
  <c r="R133" i="3"/>
  <c r="Q133" i="3"/>
  <c r="P133" i="3"/>
  <c r="O133" i="3"/>
  <c r="N133" i="3"/>
  <c r="M133" i="3"/>
  <c r="L133" i="3"/>
  <c r="R132" i="3"/>
  <c r="Q132" i="3"/>
  <c r="P132" i="3"/>
  <c r="O132" i="3"/>
  <c r="N132" i="3"/>
  <c r="M132" i="3"/>
  <c r="L132" i="3"/>
  <c r="R131" i="3"/>
  <c r="Q131" i="3"/>
  <c r="P131" i="3"/>
  <c r="O131" i="3"/>
  <c r="N131" i="3"/>
  <c r="M131" i="3"/>
  <c r="L131" i="3"/>
  <c r="R130" i="3"/>
  <c r="Q130" i="3"/>
  <c r="P130" i="3"/>
  <c r="O130" i="3"/>
  <c r="N130" i="3"/>
  <c r="M130" i="3"/>
  <c r="L130" i="3"/>
  <c r="R129" i="3"/>
  <c r="Q129" i="3"/>
  <c r="P129" i="3"/>
  <c r="O129" i="3"/>
  <c r="N129" i="3"/>
  <c r="M129" i="3"/>
  <c r="L129" i="3"/>
  <c r="R128" i="3"/>
  <c r="Q128" i="3"/>
  <c r="P128" i="3"/>
  <c r="O128" i="3"/>
  <c r="N128" i="3"/>
  <c r="M128" i="3"/>
  <c r="L128" i="3"/>
  <c r="R127" i="3"/>
  <c r="Q127" i="3"/>
  <c r="P127" i="3"/>
  <c r="O127" i="3"/>
  <c r="N127" i="3"/>
  <c r="M127" i="3"/>
  <c r="L127" i="3"/>
  <c r="R126" i="3"/>
  <c r="Q126" i="3"/>
  <c r="P126" i="3"/>
  <c r="O126" i="3"/>
  <c r="N126" i="3"/>
  <c r="M126" i="3"/>
  <c r="L126" i="3"/>
  <c r="R125" i="3"/>
  <c r="Q125" i="3"/>
  <c r="P125" i="3"/>
  <c r="O125" i="3"/>
  <c r="N125" i="3"/>
  <c r="M125" i="3"/>
  <c r="L125" i="3"/>
  <c r="R124" i="3"/>
  <c r="Q124" i="3"/>
  <c r="P124" i="3"/>
  <c r="O124" i="3"/>
  <c r="N124" i="3"/>
  <c r="M124" i="3"/>
  <c r="L124" i="3"/>
  <c r="R123" i="3"/>
  <c r="Q123" i="3"/>
  <c r="P123" i="3"/>
  <c r="O123" i="3"/>
  <c r="N123" i="3"/>
  <c r="M123" i="3"/>
  <c r="L123" i="3"/>
  <c r="R122" i="3"/>
  <c r="Q122" i="3"/>
  <c r="P122" i="3"/>
  <c r="O122" i="3"/>
  <c r="N122" i="3"/>
  <c r="M122" i="3"/>
  <c r="L122" i="3"/>
  <c r="R121" i="3"/>
  <c r="Q121" i="3"/>
  <c r="P121" i="3"/>
  <c r="O121" i="3"/>
  <c r="N121" i="3"/>
  <c r="M121" i="3"/>
  <c r="L121" i="3"/>
  <c r="R120" i="3"/>
  <c r="Q120" i="3"/>
  <c r="P120" i="3"/>
  <c r="O120" i="3"/>
  <c r="N120" i="3"/>
  <c r="M120" i="3"/>
  <c r="L120" i="3"/>
  <c r="R119" i="3"/>
  <c r="Q119" i="3"/>
  <c r="P119" i="3"/>
  <c r="O119" i="3"/>
  <c r="N119" i="3"/>
  <c r="M119" i="3"/>
  <c r="L119" i="3"/>
  <c r="R118" i="3"/>
  <c r="Q118" i="3"/>
  <c r="P118" i="3"/>
  <c r="O118" i="3"/>
  <c r="N118" i="3"/>
  <c r="M118" i="3"/>
  <c r="L118" i="3"/>
  <c r="R117" i="3"/>
  <c r="Q117" i="3"/>
  <c r="P117" i="3"/>
  <c r="O117" i="3"/>
  <c r="N117" i="3"/>
  <c r="M117" i="3"/>
  <c r="L117" i="3"/>
  <c r="R116" i="3"/>
  <c r="Q116" i="3"/>
  <c r="P116" i="3"/>
  <c r="O116" i="3"/>
  <c r="N116" i="3"/>
  <c r="M116" i="3"/>
  <c r="L116" i="3"/>
  <c r="R115" i="3"/>
  <c r="Q115" i="3"/>
  <c r="P115" i="3"/>
  <c r="O115" i="3"/>
  <c r="N115" i="3"/>
  <c r="M115" i="3"/>
  <c r="L115" i="3"/>
  <c r="R114" i="3"/>
  <c r="Q114" i="3"/>
  <c r="P114" i="3"/>
  <c r="O114" i="3"/>
  <c r="N114" i="3"/>
  <c r="M114" i="3"/>
  <c r="L114" i="3"/>
  <c r="R113" i="3"/>
  <c r="Q113" i="3"/>
  <c r="P113" i="3"/>
  <c r="O113" i="3"/>
  <c r="N113" i="3"/>
  <c r="M113" i="3"/>
  <c r="L113" i="3"/>
  <c r="R112" i="3"/>
  <c r="Q112" i="3"/>
  <c r="P112" i="3"/>
  <c r="O112" i="3"/>
  <c r="N112" i="3"/>
  <c r="M112" i="3"/>
  <c r="L112" i="3"/>
  <c r="R111" i="3"/>
  <c r="Q111" i="3"/>
  <c r="P111" i="3"/>
  <c r="O111" i="3"/>
  <c r="N111" i="3"/>
  <c r="M111" i="3"/>
  <c r="L111" i="3"/>
  <c r="R110" i="3"/>
  <c r="Q110" i="3"/>
  <c r="P110" i="3"/>
  <c r="O110" i="3"/>
  <c r="N110" i="3"/>
  <c r="M110" i="3"/>
  <c r="L110" i="3"/>
  <c r="R109" i="3"/>
  <c r="Q109" i="3"/>
  <c r="P109" i="3"/>
  <c r="O109" i="3"/>
  <c r="N109" i="3"/>
  <c r="M109" i="3"/>
  <c r="L109" i="3"/>
  <c r="R108" i="3"/>
  <c r="Q108" i="3"/>
  <c r="P108" i="3"/>
  <c r="O108" i="3"/>
  <c r="N108" i="3"/>
  <c r="M108" i="3"/>
  <c r="L108" i="3"/>
  <c r="R107" i="3"/>
  <c r="Q107" i="3"/>
  <c r="P107" i="3"/>
  <c r="O107" i="3"/>
  <c r="N107" i="3"/>
  <c r="M107" i="3"/>
  <c r="L107" i="3"/>
  <c r="R106" i="3"/>
  <c r="Q106" i="3"/>
  <c r="P106" i="3"/>
  <c r="O106" i="3"/>
  <c r="N106" i="3"/>
  <c r="M106" i="3"/>
  <c r="L106" i="3"/>
  <c r="R105" i="3"/>
  <c r="Q105" i="3"/>
  <c r="P105" i="3"/>
  <c r="O105" i="3"/>
  <c r="N105" i="3"/>
  <c r="M105" i="3"/>
  <c r="L105" i="3"/>
  <c r="R104" i="3"/>
  <c r="Q104" i="3"/>
  <c r="P104" i="3"/>
  <c r="O104" i="3"/>
  <c r="N104" i="3"/>
  <c r="M104" i="3"/>
  <c r="L104" i="3"/>
  <c r="R103" i="3"/>
  <c r="Q103" i="3"/>
  <c r="P103" i="3"/>
  <c r="O103" i="3"/>
  <c r="N103" i="3"/>
  <c r="M103" i="3"/>
  <c r="L103" i="3"/>
  <c r="R102" i="3"/>
  <c r="Q102" i="3"/>
  <c r="P102" i="3"/>
  <c r="O102" i="3"/>
  <c r="N102" i="3"/>
  <c r="M102" i="3"/>
  <c r="L102" i="3"/>
  <c r="R101" i="3"/>
  <c r="Q101" i="3"/>
  <c r="P101" i="3"/>
  <c r="O101" i="3"/>
  <c r="N101" i="3"/>
  <c r="M101" i="3"/>
  <c r="L101" i="3"/>
  <c r="R100" i="3"/>
  <c r="Q100" i="3"/>
  <c r="P100" i="3"/>
  <c r="O100" i="3"/>
  <c r="N100" i="3"/>
  <c r="M100" i="3"/>
  <c r="L100" i="3"/>
  <c r="R99" i="3"/>
  <c r="Q99" i="3"/>
  <c r="P99" i="3"/>
  <c r="O99" i="3"/>
  <c r="N99" i="3"/>
  <c r="M99" i="3"/>
  <c r="L99" i="3"/>
  <c r="R98" i="3"/>
  <c r="Q98" i="3"/>
  <c r="P98" i="3"/>
  <c r="O98" i="3"/>
  <c r="N98" i="3"/>
  <c r="M98" i="3"/>
  <c r="L98" i="3"/>
  <c r="R97" i="3"/>
  <c r="Q97" i="3"/>
  <c r="P97" i="3"/>
  <c r="O97" i="3"/>
  <c r="N97" i="3"/>
  <c r="M97" i="3"/>
  <c r="L97" i="3"/>
  <c r="R96" i="3"/>
  <c r="Q96" i="3"/>
  <c r="P96" i="3"/>
  <c r="O96" i="3"/>
  <c r="N96" i="3"/>
  <c r="M96" i="3"/>
  <c r="L96" i="3"/>
  <c r="R95" i="3"/>
  <c r="Q95" i="3"/>
  <c r="P95" i="3"/>
  <c r="O95" i="3"/>
  <c r="N95" i="3"/>
  <c r="M95" i="3"/>
  <c r="L95" i="3"/>
  <c r="R94" i="3"/>
  <c r="Q94" i="3"/>
  <c r="P94" i="3"/>
  <c r="O94" i="3"/>
  <c r="N94" i="3"/>
  <c r="M94" i="3"/>
  <c r="L94" i="3"/>
  <c r="R93" i="3"/>
  <c r="Q93" i="3"/>
  <c r="P93" i="3"/>
  <c r="O93" i="3"/>
  <c r="N93" i="3"/>
  <c r="M93" i="3"/>
  <c r="L93" i="3"/>
  <c r="R92" i="3"/>
  <c r="Q92" i="3"/>
  <c r="P92" i="3"/>
  <c r="O92" i="3"/>
  <c r="N92" i="3"/>
  <c r="M92" i="3"/>
  <c r="L92" i="3"/>
  <c r="R91" i="3"/>
  <c r="Q91" i="3"/>
  <c r="P91" i="3"/>
  <c r="O91" i="3"/>
  <c r="N91" i="3"/>
  <c r="M91" i="3"/>
  <c r="L91" i="3"/>
  <c r="R90" i="3"/>
  <c r="Q90" i="3"/>
  <c r="P90" i="3"/>
  <c r="O90" i="3"/>
  <c r="N90" i="3"/>
  <c r="M90" i="3"/>
  <c r="L90" i="3"/>
  <c r="R89" i="3"/>
  <c r="Q89" i="3"/>
  <c r="P89" i="3"/>
  <c r="O89" i="3"/>
  <c r="N89" i="3"/>
  <c r="M89" i="3"/>
  <c r="L89" i="3"/>
  <c r="R88" i="3"/>
  <c r="Q88" i="3"/>
  <c r="P88" i="3"/>
  <c r="O88" i="3"/>
  <c r="N88" i="3"/>
  <c r="M88" i="3"/>
  <c r="L88" i="3"/>
  <c r="R87" i="3"/>
  <c r="Q87" i="3"/>
  <c r="P87" i="3"/>
  <c r="O87" i="3"/>
  <c r="N87" i="3"/>
  <c r="M87" i="3"/>
  <c r="L87" i="3"/>
  <c r="R86" i="3"/>
  <c r="Q86" i="3"/>
  <c r="P86" i="3"/>
  <c r="O86" i="3"/>
  <c r="N86" i="3"/>
  <c r="M86" i="3"/>
  <c r="L86" i="3"/>
  <c r="R85" i="3"/>
  <c r="Q85" i="3"/>
  <c r="P85" i="3"/>
  <c r="O85" i="3"/>
  <c r="N85" i="3"/>
  <c r="M85" i="3"/>
  <c r="L85" i="3"/>
  <c r="R84" i="3"/>
  <c r="Q84" i="3"/>
  <c r="P84" i="3"/>
  <c r="O84" i="3"/>
  <c r="N84" i="3"/>
  <c r="M84" i="3"/>
  <c r="L84" i="3"/>
  <c r="R83" i="3"/>
  <c r="Q83" i="3"/>
  <c r="P83" i="3"/>
  <c r="O83" i="3"/>
  <c r="N83" i="3"/>
  <c r="M83" i="3"/>
  <c r="L83" i="3"/>
  <c r="R82" i="3"/>
  <c r="Q82" i="3"/>
  <c r="P82" i="3"/>
  <c r="O82" i="3"/>
  <c r="N82" i="3"/>
  <c r="M82" i="3"/>
  <c r="L82" i="3"/>
  <c r="R81" i="3"/>
  <c r="Q81" i="3"/>
  <c r="P81" i="3"/>
  <c r="O81" i="3"/>
  <c r="N81" i="3"/>
  <c r="M81" i="3"/>
  <c r="L81" i="3"/>
  <c r="R80" i="3"/>
  <c r="Q80" i="3"/>
  <c r="P80" i="3"/>
  <c r="O80" i="3"/>
  <c r="N80" i="3"/>
  <c r="M80" i="3"/>
  <c r="L80" i="3"/>
  <c r="R79" i="3"/>
  <c r="Q79" i="3"/>
  <c r="P79" i="3"/>
  <c r="O79" i="3"/>
  <c r="N79" i="3"/>
  <c r="M79" i="3"/>
  <c r="L79" i="3"/>
  <c r="R78" i="3"/>
  <c r="Q78" i="3"/>
  <c r="P78" i="3"/>
  <c r="O78" i="3"/>
  <c r="N78" i="3"/>
  <c r="M78" i="3"/>
  <c r="L78" i="3"/>
  <c r="R77" i="3"/>
  <c r="Q77" i="3"/>
  <c r="P77" i="3"/>
  <c r="O77" i="3"/>
  <c r="N77" i="3"/>
  <c r="M77" i="3"/>
  <c r="L77" i="3"/>
  <c r="R76" i="3"/>
  <c r="Q76" i="3"/>
  <c r="P76" i="3"/>
  <c r="O76" i="3"/>
  <c r="N76" i="3"/>
  <c r="M76" i="3"/>
  <c r="L76" i="3"/>
  <c r="R75" i="3"/>
  <c r="Q75" i="3"/>
  <c r="P75" i="3"/>
  <c r="O75" i="3"/>
  <c r="N75" i="3"/>
  <c r="M75" i="3"/>
  <c r="L75" i="3"/>
  <c r="R74" i="3"/>
  <c r="Q74" i="3"/>
  <c r="P74" i="3"/>
  <c r="O74" i="3"/>
  <c r="N74" i="3"/>
  <c r="M74" i="3"/>
  <c r="L74" i="3"/>
  <c r="R73" i="3"/>
  <c r="Q73" i="3"/>
  <c r="P73" i="3"/>
  <c r="O73" i="3"/>
  <c r="N73" i="3"/>
  <c r="M73" i="3"/>
  <c r="L73" i="3"/>
  <c r="R72" i="3"/>
  <c r="Q72" i="3"/>
  <c r="P72" i="3"/>
  <c r="O72" i="3"/>
  <c r="N72" i="3"/>
  <c r="M72" i="3"/>
  <c r="L72" i="3"/>
  <c r="R71" i="3"/>
  <c r="Q71" i="3"/>
  <c r="P71" i="3"/>
  <c r="O71" i="3"/>
  <c r="N71" i="3"/>
  <c r="M71" i="3"/>
  <c r="L71" i="3"/>
  <c r="R70" i="3"/>
  <c r="Q70" i="3"/>
  <c r="P70" i="3"/>
  <c r="O70" i="3"/>
  <c r="N70" i="3"/>
  <c r="M70" i="3"/>
  <c r="L70" i="3"/>
  <c r="R69" i="3"/>
  <c r="Q69" i="3"/>
  <c r="P69" i="3"/>
  <c r="O69" i="3"/>
  <c r="N69" i="3"/>
  <c r="M69" i="3"/>
  <c r="L69" i="3"/>
  <c r="R68" i="3"/>
  <c r="Q68" i="3"/>
  <c r="P68" i="3"/>
  <c r="O68" i="3"/>
  <c r="N68" i="3"/>
  <c r="M68" i="3"/>
  <c r="L68" i="3"/>
  <c r="R67" i="3"/>
  <c r="Q67" i="3"/>
  <c r="P67" i="3"/>
  <c r="O67" i="3"/>
  <c r="N67" i="3"/>
  <c r="M67" i="3"/>
  <c r="L67" i="3"/>
  <c r="R66" i="3"/>
  <c r="Q66" i="3"/>
  <c r="P66" i="3"/>
  <c r="O66" i="3"/>
  <c r="N66" i="3"/>
  <c r="M66" i="3"/>
  <c r="L66" i="3"/>
  <c r="R65" i="3"/>
  <c r="Q65" i="3"/>
  <c r="P65" i="3"/>
  <c r="O65" i="3"/>
  <c r="N65" i="3"/>
  <c r="M65" i="3"/>
  <c r="L65" i="3"/>
  <c r="R64" i="3"/>
  <c r="Q64" i="3"/>
  <c r="P64" i="3"/>
  <c r="O64" i="3"/>
  <c r="N64" i="3"/>
  <c r="M64" i="3"/>
  <c r="L64" i="3"/>
  <c r="R63" i="3"/>
  <c r="Q63" i="3"/>
  <c r="P63" i="3"/>
  <c r="O63" i="3"/>
  <c r="N63" i="3"/>
  <c r="M63" i="3"/>
  <c r="L63" i="3"/>
  <c r="R62" i="3"/>
  <c r="Q62" i="3"/>
  <c r="P62" i="3"/>
  <c r="O62" i="3"/>
  <c r="N62" i="3"/>
  <c r="M62" i="3"/>
  <c r="L62" i="3"/>
  <c r="R61" i="3"/>
  <c r="Q61" i="3"/>
  <c r="P61" i="3"/>
  <c r="O61" i="3"/>
  <c r="N61" i="3"/>
  <c r="M61" i="3"/>
  <c r="L61" i="3"/>
  <c r="R60" i="3"/>
  <c r="Q60" i="3"/>
  <c r="P60" i="3"/>
  <c r="O60" i="3"/>
  <c r="N60" i="3"/>
  <c r="M60" i="3"/>
  <c r="L60" i="3"/>
  <c r="R59" i="3"/>
  <c r="Q59" i="3"/>
  <c r="P59" i="3"/>
  <c r="O59" i="3"/>
  <c r="N59" i="3"/>
  <c r="M59" i="3"/>
  <c r="L59" i="3"/>
  <c r="R58" i="3"/>
  <c r="Q58" i="3"/>
  <c r="P58" i="3"/>
  <c r="O58" i="3"/>
  <c r="N58" i="3"/>
  <c r="M58" i="3"/>
  <c r="L58" i="3"/>
  <c r="R57" i="3"/>
  <c r="Q57" i="3"/>
  <c r="P57" i="3"/>
  <c r="O57" i="3"/>
  <c r="N57" i="3"/>
  <c r="M57" i="3"/>
  <c r="L57" i="3"/>
  <c r="R56" i="3"/>
  <c r="Q56" i="3"/>
  <c r="P56" i="3"/>
  <c r="O56" i="3"/>
  <c r="N56" i="3"/>
  <c r="M56" i="3"/>
  <c r="L56" i="3"/>
  <c r="R55" i="3"/>
  <c r="Q55" i="3"/>
  <c r="P55" i="3"/>
  <c r="O55" i="3"/>
  <c r="N55" i="3"/>
  <c r="M55" i="3"/>
  <c r="L55" i="3"/>
  <c r="R54" i="3"/>
  <c r="Q54" i="3"/>
  <c r="P54" i="3"/>
  <c r="O54" i="3"/>
  <c r="N54" i="3"/>
  <c r="M54" i="3"/>
  <c r="L54" i="3"/>
  <c r="R53" i="3"/>
  <c r="Q53" i="3"/>
  <c r="P53" i="3"/>
  <c r="O53" i="3"/>
  <c r="N53" i="3"/>
  <c r="M53" i="3"/>
  <c r="L53" i="3"/>
  <c r="R52" i="3"/>
  <c r="Q52" i="3"/>
  <c r="P52" i="3"/>
  <c r="O52" i="3"/>
  <c r="N52" i="3"/>
  <c r="M52" i="3"/>
  <c r="L52" i="3"/>
  <c r="R51" i="3"/>
  <c r="Q51" i="3"/>
  <c r="P51" i="3"/>
  <c r="O51" i="3"/>
  <c r="N51" i="3"/>
  <c r="M51" i="3"/>
  <c r="L51" i="3"/>
  <c r="R50" i="3"/>
  <c r="Q50" i="3"/>
  <c r="P50" i="3"/>
  <c r="O50" i="3"/>
  <c r="N50" i="3"/>
  <c r="M50" i="3"/>
  <c r="L50" i="3"/>
  <c r="R49" i="3"/>
  <c r="Q49" i="3"/>
  <c r="P49" i="3"/>
  <c r="O49" i="3"/>
  <c r="N49" i="3"/>
  <c r="M49" i="3"/>
  <c r="L49" i="3"/>
  <c r="R48" i="3"/>
  <c r="Q48" i="3"/>
  <c r="P48" i="3"/>
  <c r="O48" i="3"/>
  <c r="N48" i="3"/>
  <c r="M48" i="3"/>
  <c r="L48" i="3"/>
  <c r="R47" i="3"/>
  <c r="Q47" i="3"/>
  <c r="P47" i="3"/>
  <c r="O47" i="3"/>
  <c r="N47" i="3"/>
  <c r="M47" i="3"/>
  <c r="L47" i="3"/>
  <c r="R46" i="3"/>
  <c r="Q46" i="3"/>
  <c r="P46" i="3"/>
  <c r="O46" i="3"/>
  <c r="N46" i="3"/>
  <c r="M46" i="3"/>
  <c r="L46" i="3"/>
  <c r="R45" i="3"/>
  <c r="Q45" i="3"/>
  <c r="P45" i="3"/>
  <c r="O45" i="3"/>
  <c r="N45" i="3"/>
  <c r="M45" i="3"/>
  <c r="L45" i="3"/>
  <c r="R44" i="3"/>
  <c r="Q44" i="3"/>
  <c r="P44" i="3"/>
  <c r="O44" i="3"/>
  <c r="N44" i="3"/>
  <c r="M44" i="3"/>
  <c r="L44" i="3"/>
  <c r="R43" i="3"/>
  <c r="Q43" i="3"/>
  <c r="P43" i="3"/>
  <c r="O43" i="3"/>
  <c r="N43" i="3"/>
  <c r="M43" i="3"/>
  <c r="L43" i="3"/>
  <c r="R42" i="3"/>
  <c r="Q42" i="3"/>
  <c r="P42" i="3"/>
  <c r="O42" i="3"/>
  <c r="N42" i="3"/>
  <c r="M42" i="3"/>
  <c r="L42" i="3"/>
  <c r="R41" i="3"/>
  <c r="Q41" i="3"/>
  <c r="P41" i="3"/>
  <c r="O41" i="3"/>
  <c r="N41" i="3"/>
  <c r="M41" i="3"/>
  <c r="L41" i="3"/>
  <c r="R40" i="3"/>
  <c r="Q40" i="3"/>
  <c r="P40" i="3"/>
  <c r="O40" i="3"/>
  <c r="N40" i="3"/>
  <c r="M40" i="3"/>
  <c r="L40" i="3"/>
  <c r="R39" i="3"/>
  <c r="Q39" i="3"/>
  <c r="P39" i="3"/>
  <c r="O39" i="3"/>
  <c r="N39" i="3"/>
  <c r="M39" i="3"/>
  <c r="L39" i="3"/>
  <c r="R38" i="3"/>
  <c r="Q38" i="3"/>
  <c r="P38" i="3"/>
  <c r="O38" i="3"/>
  <c r="N38" i="3"/>
  <c r="M38" i="3"/>
  <c r="L38" i="3"/>
  <c r="R37" i="3"/>
  <c r="Q37" i="3"/>
  <c r="P37" i="3"/>
  <c r="O37" i="3"/>
  <c r="N37" i="3"/>
  <c r="M37" i="3"/>
  <c r="L37" i="3"/>
  <c r="R36" i="3"/>
  <c r="Q36" i="3"/>
  <c r="P36" i="3"/>
  <c r="O36" i="3"/>
  <c r="N36" i="3"/>
  <c r="M36" i="3"/>
  <c r="L36" i="3"/>
  <c r="R35" i="3"/>
  <c r="Q35" i="3"/>
  <c r="P35" i="3"/>
  <c r="O35" i="3"/>
  <c r="N35" i="3"/>
  <c r="M35" i="3"/>
  <c r="L35" i="3"/>
  <c r="R34" i="3"/>
  <c r="Q34" i="3"/>
  <c r="P34" i="3"/>
  <c r="O34" i="3"/>
  <c r="N34" i="3"/>
  <c r="M34" i="3"/>
  <c r="L34" i="3"/>
  <c r="R33" i="3"/>
  <c r="Q33" i="3"/>
  <c r="P33" i="3"/>
  <c r="O33" i="3"/>
  <c r="N33" i="3"/>
  <c r="M33" i="3"/>
  <c r="L33" i="3"/>
  <c r="R32" i="3"/>
  <c r="Q32" i="3"/>
  <c r="P32" i="3"/>
  <c r="O32" i="3"/>
  <c r="N32" i="3"/>
  <c r="M32" i="3"/>
  <c r="L32" i="3"/>
  <c r="R31" i="3"/>
  <c r="Q31" i="3"/>
  <c r="P31" i="3"/>
  <c r="O31" i="3"/>
  <c r="N31" i="3"/>
  <c r="M31" i="3"/>
  <c r="L31" i="3"/>
  <c r="R30" i="3"/>
  <c r="Q30" i="3"/>
  <c r="P30" i="3"/>
  <c r="O30" i="3"/>
  <c r="N30" i="3"/>
  <c r="M30" i="3"/>
  <c r="L30" i="3"/>
  <c r="R29" i="3"/>
  <c r="Q29" i="3"/>
  <c r="P29" i="3"/>
  <c r="O29" i="3"/>
  <c r="N29" i="3"/>
  <c r="M29" i="3"/>
  <c r="L29" i="3"/>
  <c r="R28" i="3"/>
  <c r="Q28" i="3"/>
  <c r="P28" i="3"/>
  <c r="O28" i="3"/>
  <c r="N28" i="3"/>
  <c r="M28" i="3"/>
  <c r="L28" i="3"/>
  <c r="R27" i="3"/>
  <c r="Q27" i="3"/>
  <c r="P27" i="3"/>
  <c r="O27" i="3"/>
  <c r="N27" i="3"/>
  <c r="M27" i="3"/>
  <c r="L27" i="3"/>
  <c r="R26" i="3"/>
  <c r="Q26" i="3"/>
  <c r="P26" i="3"/>
  <c r="O26" i="3"/>
  <c r="N26" i="3"/>
  <c r="M26" i="3"/>
  <c r="L26" i="3"/>
  <c r="R25" i="3"/>
  <c r="Q25" i="3"/>
  <c r="P25" i="3"/>
  <c r="O25" i="3"/>
  <c r="N25" i="3"/>
  <c r="M25" i="3"/>
  <c r="L25" i="3"/>
  <c r="R24" i="3"/>
  <c r="Q24" i="3"/>
  <c r="P24" i="3"/>
  <c r="O24" i="3"/>
  <c r="N24" i="3"/>
  <c r="M24" i="3"/>
  <c r="L24" i="3"/>
  <c r="R23" i="3"/>
  <c r="Q23" i="3"/>
  <c r="P23" i="3"/>
  <c r="O23" i="3"/>
  <c r="N23" i="3"/>
  <c r="M23" i="3"/>
  <c r="L23" i="3"/>
  <c r="R22" i="3"/>
  <c r="Q22" i="3"/>
  <c r="P22" i="3"/>
  <c r="O22" i="3"/>
  <c r="N22" i="3"/>
  <c r="M22" i="3"/>
  <c r="L22" i="3"/>
  <c r="R21" i="3"/>
  <c r="Q21" i="3"/>
  <c r="P21" i="3"/>
  <c r="O21" i="3"/>
  <c r="N21" i="3"/>
  <c r="M21" i="3"/>
  <c r="L21" i="3"/>
  <c r="R20" i="3"/>
  <c r="Q20" i="3"/>
  <c r="P20" i="3"/>
  <c r="O20" i="3"/>
  <c r="N20" i="3"/>
  <c r="M20" i="3"/>
  <c r="L20" i="3"/>
  <c r="R19" i="3"/>
  <c r="Q19" i="3"/>
  <c r="P19" i="3"/>
  <c r="O19" i="3"/>
  <c r="N19" i="3"/>
  <c r="M19" i="3"/>
  <c r="L19" i="3"/>
  <c r="R18" i="3"/>
  <c r="Q18" i="3"/>
  <c r="P18" i="3"/>
  <c r="O18" i="3"/>
  <c r="N18" i="3"/>
  <c r="M18" i="3"/>
  <c r="L18" i="3"/>
  <c r="R17" i="3"/>
  <c r="Q17" i="3"/>
  <c r="P17" i="3"/>
  <c r="O17" i="3"/>
  <c r="N17" i="3"/>
  <c r="M17" i="3"/>
  <c r="L17" i="3"/>
  <c r="R16" i="3"/>
  <c r="Q16" i="3"/>
  <c r="P16" i="3"/>
  <c r="O16" i="3"/>
  <c r="N16" i="3"/>
  <c r="M16" i="3"/>
  <c r="L16" i="3"/>
  <c r="R15" i="3"/>
  <c r="Q15" i="3"/>
  <c r="P15" i="3"/>
  <c r="O15" i="3"/>
  <c r="N15" i="3"/>
  <c r="M15" i="3"/>
  <c r="L15" i="3"/>
  <c r="R14" i="3"/>
  <c r="Q14" i="3"/>
  <c r="P14" i="3"/>
  <c r="O14" i="3"/>
  <c r="N14" i="3"/>
  <c r="M14" i="3"/>
  <c r="L14" i="3"/>
  <c r="R13" i="3"/>
  <c r="Q13" i="3"/>
  <c r="P13" i="3"/>
  <c r="O13" i="3"/>
  <c r="N13" i="3"/>
  <c r="M13" i="3"/>
  <c r="L13" i="3"/>
  <c r="R12" i="3"/>
  <c r="Q12" i="3"/>
  <c r="P12" i="3"/>
  <c r="O12" i="3"/>
  <c r="N12" i="3"/>
  <c r="M12" i="3"/>
  <c r="L12" i="3"/>
  <c r="R11" i="3"/>
  <c r="Q11" i="3"/>
  <c r="P11" i="3"/>
  <c r="O11" i="3"/>
  <c r="N11" i="3"/>
  <c r="M11" i="3"/>
  <c r="L11" i="3"/>
  <c r="R10" i="3"/>
  <c r="Q10" i="3"/>
  <c r="P10" i="3"/>
  <c r="O10" i="3"/>
  <c r="N10" i="3"/>
  <c r="M10" i="3"/>
  <c r="L10" i="3"/>
  <c r="R9" i="3"/>
  <c r="Q9" i="3"/>
  <c r="P9" i="3"/>
  <c r="O9" i="3"/>
  <c r="N9" i="3"/>
  <c r="M9" i="3"/>
  <c r="L9" i="3"/>
  <c r="R8" i="3"/>
  <c r="Q8" i="3"/>
  <c r="P8" i="3"/>
  <c r="O8" i="3"/>
  <c r="N8" i="3"/>
  <c r="M8" i="3"/>
  <c r="L8" i="3"/>
  <c r="R7" i="3"/>
  <c r="Q7" i="3"/>
  <c r="P7" i="3"/>
  <c r="O7" i="3"/>
  <c r="N7" i="3"/>
  <c r="M7" i="3"/>
  <c r="L7" i="3"/>
  <c r="R6" i="3"/>
  <c r="Q6" i="3"/>
  <c r="P6" i="3"/>
  <c r="O6" i="3"/>
  <c r="N6" i="3"/>
  <c r="M6" i="3"/>
  <c r="L6" i="3"/>
  <c r="R5" i="3"/>
  <c r="Q5" i="3"/>
  <c r="P5" i="3"/>
  <c r="O5" i="3"/>
  <c r="N5" i="3"/>
  <c r="M5" i="3"/>
  <c r="L5" i="3"/>
  <c r="R4" i="3"/>
  <c r="Q4" i="3"/>
  <c r="P4" i="3"/>
  <c r="O4" i="3"/>
  <c r="N4" i="3"/>
  <c r="M4" i="3"/>
  <c r="L4" i="3"/>
  <c r="O155" i="3" l="1"/>
  <c r="AD5" i="2"/>
  <c r="AB7" i="2"/>
  <c r="AC5" i="2"/>
  <c r="AC4" i="2"/>
  <c r="AG6" i="2" l="1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131" i="2"/>
  <c r="AG132" i="2"/>
  <c r="AG133" i="2"/>
  <c r="AG134" i="2"/>
  <c r="AG135" i="2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51" i="2"/>
  <c r="AG152" i="2"/>
  <c r="AG153" i="2"/>
  <c r="AG154" i="2"/>
  <c r="AG155" i="2"/>
  <c r="AG156" i="2"/>
  <c r="AG157" i="2"/>
  <c r="AG158" i="2"/>
  <c r="AG5" i="2"/>
  <c r="AG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4" i="2"/>
  <c r="AF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4" i="2"/>
  <c r="W4" i="2" s="1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48" i="2"/>
  <c r="AC149" i="2"/>
  <c r="AC150" i="2"/>
  <c r="AC151" i="2"/>
  <c r="AC152" i="2"/>
  <c r="AC153" i="2"/>
  <c r="AC154" i="2"/>
  <c r="AC155" i="2"/>
  <c r="AC156" i="2"/>
  <c r="AC157" i="2"/>
  <c r="AC158" i="2"/>
  <c r="AB5" i="2"/>
  <c r="AB6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B142" i="2"/>
  <c r="AB143" i="2"/>
  <c r="AB144" i="2"/>
  <c r="AB145" i="2"/>
  <c r="AB146" i="2"/>
  <c r="AB147" i="2"/>
  <c r="AB148" i="2"/>
  <c r="AB149" i="2"/>
  <c r="AB150" i="2"/>
  <c r="AB151" i="2"/>
  <c r="AB152" i="2"/>
  <c r="AB153" i="2"/>
  <c r="AB154" i="2"/>
  <c r="AB155" i="2"/>
  <c r="AB156" i="2"/>
  <c r="AB157" i="2"/>
  <c r="AB158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4" i="2"/>
  <c r="AB4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108" i="2"/>
  <c r="AE109" i="2"/>
  <c r="AE110" i="2"/>
  <c r="AE111" i="2"/>
  <c r="AE112" i="2"/>
  <c r="AE113" i="2"/>
  <c r="AE114" i="2"/>
  <c r="AE115" i="2"/>
  <c r="AE116" i="2"/>
  <c r="AE117" i="2"/>
  <c r="AE118" i="2"/>
  <c r="AE119" i="2"/>
  <c r="AE120" i="2"/>
  <c r="AE121" i="2"/>
  <c r="AE122" i="2"/>
  <c r="AE123" i="2"/>
  <c r="AE124" i="2"/>
  <c r="AE125" i="2"/>
  <c r="AE126" i="2"/>
  <c r="AE127" i="2"/>
  <c r="AE128" i="2"/>
  <c r="AE129" i="2"/>
  <c r="AE130" i="2"/>
  <c r="AE131" i="2"/>
  <c r="AE132" i="2"/>
  <c r="AE133" i="2"/>
  <c r="AE134" i="2"/>
  <c r="AE135" i="2"/>
  <c r="AE136" i="2"/>
  <c r="AE137" i="2"/>
  <c r="AE138" i="2"/>
  <c r="AE139" i="2"/>
  <c r="AE140" i="2"/>
  <c r="AE141" i="2"/>
  <c r="AE142" i="2"/>
  <c r="AE143" i="2"/>
  <c r="AE144" i="2"/>
  <c r="AE145" i="2"/>
  <c r="AE146" i="2"/>
  <c r="AE147" i="2"/>
  <c r="AE148" i="2"/>
  <c r="AE149" i="2"/>
  <c r="AE150" i="2"/>
  <c r="AE151" i="2"/>
  <c r="AE152" i="2"/>
  <c r="AE153" i="2"/>
  <c r="AE154" i="2"/>
  <c r="AE155" i="2"/>
  <c r="AE156" i="2"/>
  <c r="AE157" i="2"/>
  <c r="AE158" i="2"/>
  <c r="AE5" i="2"/>
  <c r="AD6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AD133" i="2" s="1"/>
  <c r="T134" i="2"/>
  <c r="AD134" i="2" s="1"/>
  <c r="T135" i="2"/>
  <c r="AD135" i="2" s="1"/>
  <c r="T136" i="2"/>
  <c r="AD136" i="2" s="1"/>
  <c r="T137" i="2"/>
  <c r="AD137" i="2" s="1"/>
  <c r="T138" i="2"/>
  <c r="AD138" i="2" s="1"/>
  <c r="T139" i="2"/>
  <c r="AD139" i="2" s="1"/>
  <c r="T140" i="2"/>
  <c r="AD140" i="2" s="1"/>
  <c r="T141" i="2"/>
  <c r="AD141" i="2" s="1"/>
  <c r="T142" i="2"/>
  <c r="AD142" i="2" s="1"/>
  <c r="T143" i="2"/>
  <c r="AD143" i="2" s="1"/>
  <c r="T144" i="2"/>
  <c r="AD144" i="2" s="1"/>
  <c r="T145" i="2"/>
  <c r="AD145" i="2" s="1"/>
  <c r="T146" i="2"/>
  <c r="AD146" i="2" s="1"/>
  <c r="T147" i="2"/>
  <c r="AD147" i="2" s="1"/>
  <c r="T148" i="2"/>
  <c r="AD148" i="2" s="1"/>
  <c r="T149" i="2"/>
  <c r="AD149" i="2" s="1"/>
  <c r="T150" i="2"/>
  <c r="AD150" i="2" s="1"/>
  <c r="T151" i="2"/>
  <c r="AD151" i="2" s="1"/>
  <c r="T152" i="2"/>
  <c r="AD152" i="2" s="1"/>
  <c r="T153" i="2"/>
  <c r="AD153" i="2" s="1"/>
  <c r="T154" i="2"/>
  <c r="AD154" i="2" s="1"/>
  <c r="T155" i="2"/>
  <c r="AD155" i="2" s="1"/>
  <c r="T156" i="2"/>
  <c r="AD156" i="2" s="1"/>
  <c r="T157" i="2"/>
  <c r="AD157" i="2" s="1"/>
  <c r="T158" i="2"/>
  <c r="AD158" i="2" s="1"/>
  <c r="T4" i="2"/>
  <c r="Q6" i="2"/>
  <c r="Y4" i="2"/>
  <c r="Y5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6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Q4" i="2"/>
  <c r="AD4" i="2" s="1"/>
  <c r="Q5" i="2"/>
  <c r="Q7" i="2"/>
  <c r="AD7" i="2" s="1"/>
  <c r="Q8" i="2"/>
  <c r="AD8" i="2" s="1"/>
  <c r="Q9" i="2"/>
  <c r="AD9" i="2" s="1"/>
  <c r="Q10" i="2"/>
  <c r="AD10" i="2" s="1"/>
  <c r="Q11" i="2"/>
  <c r="AD11" i="2" s="1"/>
  <c r="Q12" i="2"/>
  <c r="AD12" i="2" s="1"/>
  <c r="Q13" i="2"/>
  <c r="AD13" i="2" s="1"/>
  <c r="Q14" i="2"/>
  <c r="AD14" i="2" s="1"/>
  <c r="Q15" i="2"/>
  <c r="AD15" i="2" s="1"/>
  <c r="Q16" i="2"/>
  <c r="AD16" i="2" s="1"/>
  <c r="Q17" i="2"/>
  <c r="AD17" i="2" s="1"/>
  <c r="Q18" i="2"/>
  <c r="AD18" i="2" s="1"/>
  <c r="Q19" i="2"/>
  <c r="AD19" i="2" s="1"/>
  <c r="Q20" i="2"/>
  <c r="AD20" i="2" s="1"/>
  <c r="Q21" i="2"/>
  <c r="AD21" i="2" s="1"/>
  <c r="Q22" i="2"/>
  <c r="AD22" i="2" s="1"/>
  <c r="Q23" i="2"/>
  <c r="AD23" i="2" s="1"/>
  <c r="Q24" i="2"/>
  <c r="AD24" i="2" s="1"/>
  <c r="Q25" i="2"/>
  <c r="AD25" i="2" s="1"/>
  <c r="Q26" i="2"/>
  <c r="AD26" i="2" s="1"/>
  <c r="Q27" i="2"/>
  <c r="AD27" i="2" s="1"/>
  <c r="Q28" i="2"/>
  <c r="AD28" i="2" s="1"/>
  <c r="Q29" i="2"/>
  <c r="AD29" i="2" s="1"/>
  <c r="Q30" i="2"/>
  <c r="AD30" i="2" s="1"/>
  <c r="Q31" i="2"/>
  <c r="AD31" i="2" s="1"/>
  <c r="Q32" i="2"/>
  <c r="AD32" i="2" s="1"/>
  <c r="Q33" i="2"/>
  <c r="AD33" i="2" s="1"/>
  <c r="Q34" i="2"/>
  <c r="AD34" i="2" s="1"/>
  <c r="Q35" i="2"/>
  <c r="AD35" i="2" s="1"/>
  <c r="Q36" i="2"/>
  <c r="AD36" i="2" s="1"/>
  <c r="Q37" i="2"/>
  <c r="AD37" i="2" s="1"/>
  <c r="Q38" i="2"/>
  <c r="AD38" i="2" s="1"/>
  <c r="Q39" i="2"/>
  <c r="AD39" i="2" s="1"/>
  <c r="Q40" i="2"/>
  <c r="AD40" i="2" s="1"/>
  <c r="Q41" i="2"/>
  <c r="AD41" i="2" s="1"/>
  <c r="Q42" i="2"/>
  <c r="AD42" i="2" s="1"/>
  <c r="Q43" i="2"/>
  <c r="AD43" i="2" s="1"/>
  <c r="Q44" i="2"/>
  <c r="AD44" i="2" s="1"/>
  <c r="Q45" i="2"/>
  <c r="AD45" i="2" s="1"/>
  <c r="Q46" i="2"/>
  <c r="AD46" i="2" s="1"/>
  <c r="Q47" i="2"/>
  <c r="AD47" i="2" s="1"/>
  <c r="Q48" i="2"/>
  <c r="AD48" i="2" s="1"/>
  <c r="Q49" i="2"/>
  <c r="AD49" i="2" s="1"/>
  <c r="Q50" i="2"/>
  <c r="AD50" i="2" s="1"/>
  <c r="Q51" i="2"/>
  <c r="AD51" i="2" s="1"/>
  <c r="Q52" i="2"/>
  <c r="AD52" i="2" s="1"/>
  <c r="Q53" i="2"/>
  <c r="AD53" i="2" s="1"/>
  <c r="Q54" i="2"/>
  <c r="AD54" i="2" s="1"/>
  <c r="Q55" i="2"/>
  <c r="AD55" i="2" s="1"/>
  <c r="Q56" i="2"/>
  <c r="AD56" i="2" s="1"/>
  <c r="Q57" i="2"/>
  <c r="AD57" i="2" s="1"/>
  <c r="Q58" i="2"/>
  <c r="AD58" i="2" s="1"/>
  <c r="Q59" i="2"/>
  <c r="AD59" i="2" s="1"/>
  <c r="Q60" i="2"/>
  <c r="AD60" i="2" s="1"/>
  <c r="Q61" i="2"/>
  <c r="AD61" i="2" s="1"/>
  <c r="Q62" i="2"/>
  <c r="AD62" i="2" s="1"/>
  <c r="Q63" i="2"/>
  <c r="AD63" i="2" s="1"/>
  <c r="Q64" i="2"/>
  <c r="AD64" i="2" s="1"/>
  <c r="Q65" i="2"/>
  <c r="AD65" i="2" s="1"/>
  <c r="Q66" i="2"/>
  <c r="AD66" i="2" s="1"/>
  <c r="Q67" i="2"/>
  <c r="AD67" i="2" s="1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</calcChain>
</file>

<file path=xl/sharedStrings.xml><?xml version="1.0" encoding="utf-8"?>
<sst xmlns="http://schemas.openxmlformats.org/spreadsheetml/2006/main" count="639" uniqueCount="280">
  <si>
    <t>PRODUCTO INTERIOR BRUTO pm</t>
  </si>
  <si>
    <t>VAB de la rama Servicios No De Mercado</t>
  </si>
  <si>
    <t>PIB privado</t>
  </si>
  <si>
    <t xml:space="preserve">Gasto en consumo final de los hogares  y de las ISFSH </t>
  </si>
  <si>
    <t>Gasto en consumo final de las AAPP</t>
  </si>
  <si>
    <t>Formación bruta de capital</t>
  </si>
  <si>
    <t>Formación Bruta de Capital Fijo</t>
  </si>
  <si>
    <t>Variación de Existencias</t>
  </si>
  <si>
    <t>Exportación de bienes y servicios</t>
  </si>
  <si>
    <t>Importación de bienes y servicios</t>
  </si>
  <si>
    <t>Importación de bienes</t>
  </si>
  <si>
    <t>Importación de bienes de Consumo</t>
  </si>
  <si>
    <t>Importación de bienes de Capital</t>
  </si>
  <si>
    <t>Importación de bienes Intermedios</t>
  </si>
  <si>
    <t>PRODUCTO INTERIOR BRUTO pm (pr. corr.)</t>
  </si>
  <si>
    <t>Stock de Capital</t>
  </si>
  <si>
    <t>Deflactor PIBpm</t>
  </si>
  <si>
    <t>Deflactor del Gasto en consumo Final (Hogares + ISFSH)</t>
  </si>
  <si>
    <t>Deflactor del Gasto en Consumo Final de las AA.PP.</t>
  </si>
  <si>
    <t>Deflactor de la FBCF</t>
  </si>
  <si>
    <t>Deflactor de las exportaciones de bienes y servicios</t>
  </si>
  <si>
    <t>Deflactor de las importaciones de bienes y servicios</t>
  </si>
  <si>
    <t>Precios exteriores</t>
  </si>
  <si>
    <t>PIB clientes Resto del Mundo</t>
  </si>
  <si>
    <t xml:space="preserve">Población </t>
  </si>
  <si>
    <t>Población activa</t>
  </si>
  <si>
    <t>Pobl. De 16 años o más</t>
  </si>
  <si>
    <t>Vacantes</t>
  </si>
  <si>
    <t>Ocupados</t>
  </si>
  <si>
    <t>Ocupados; puestos de trabajo equivalente a tiempo completo</t>
  </si>
  <si>
    <t>Ratio Puestos de trabajo equivalente a tiempo completo / Ocupados</t>
  </si>
  <si>
    <t>Asalariados</t>
  </si>
  <si>
    <t>Asalariados; puestos de trabajo equivalente a tiempo completo</t>
  </si>
  <si>
    <t>Ocupados servicios NO de mercado</t>
  </si>
  <si>
    <t>Ocupados servicios NO de mercado; puestos de trabajo equivalente a tiempo completo</t>
  </si>
  <si>
    <t>Tasa de paro</t>
  </si>
  <si>
    <t>Horas trabajadas</t>
  </si>
  <si>
    <t>Remuneración de asalariados total (p corrientes)</t>
  </si>
  <si>
    <t>Impuestos netos sobre los productos (P 95)</t>
  </si>
  <si>
    <t>PIB privado a precios básicos</t>
  </si>
  <si>
    <t>Deflactor del PIB a precios básicos (2000=1,0000)</t>
  </si>
  <si>
    <t>Energía</t>
  </si>
  <si>
    <t>Indice del Precio de la  energía</t>
  </si>
  <si>
    <t>Oferta monetaria España (M1)</t>
  </si>
  <si>
    <t>Oferta monetaria España (M3)</t>
  </si>
  <si>
    <t>Tipo de interés español a 3 meses</t>
  </si>
  <si>
    <t>Tipo de interés EEUU a 3 meses</t>
  </si>
  <si>
    <t xml:space="preserve">Tipo de cambio nominal </t>
  </si>
  <si>
    <t>Deuda AAPP</t>
  </si>
  <si>
    <t>Activos financieros netos economia nacional</t>
  </si>
  <si>
    <t>TOTAL RECURSOS DE LAS AA.PP.</t>
  </si>
  <si>
    <t>Producción de mercado (P.11)</t>
  </si>
  <si>
    <t>Pagos por otra producción no de mercado (P.131)</t>
  </si>
  <si>
    <t>Impuestos sobre la producción y las importaciones (D.2)</t>
  </si>
  <si>
    <t>Rentas de la propiedad (D.4)</t>
  </si>
  <si>
    <t>Impuestos corrientes sobre la renta, el patrimonio, etc. (D.5)</t>
  </si>
  <si>
    <t>Cotizaciones sociales (D.61)</t>
  </si>
  <si>
    <t>Otras transferencias corrientes (D.7)</t>
  </si>
  <si>
    <t>Transferencias de capital (D.9)</t>
  </si>
  <si>
    <t>TOTAL EMPLEOS DE LAS AA.PP.</t>
  </si>
  <si>
    <t>Consumos intermedios (P.2)</t>
  </si>
  <si>
    <t>Formación bruta de capital (P.5)</t>
  </si>
  <si>
    <t>Remuneración de los asalariados (D.1)</t>
  </si>
  <si>
    <t>Otros impuestos sobre la producción (D.29)</t>
  </si>
  <si>
    <t>Subvenciones (D.3)</t>
  </si>
  <si>
    <t>Prestaciones sociales distintas de las transferencias en especie (D.62)</t>
  </si>
  <si>
    <t>Transferencias sociales en especie relacionadas con el gasto en productos suministrados a los hogares  por productores de mercado (D.63p)</t>
  </si>
  <si>
    <t>Transferencias  de capital (D.9)</t>
  </si>
  <si>
    <t>Adquisiciones menos cesiones de activos no financieros no producidos (K.2)</t>
  </si>
  <si>
    <t>CAPACIDAD (+) / NECESIDAD (-) DE FINANCIACIÓN</t>
  </si>
  <si>
    <t>Stock de capital publico</t>
  </si>
  <si>
    <t>mill. € cons.</t>
  </si>
  <si>
    <t>mill. € corr.</t>
  </si>
  <si>
    <t>Miles personas</t>
  </si>
  <si>
    <t>%</t>
  </si>
  <si>
    <t>miles de horas</t>
  </si>
  <si>
    <t>Porcentaje %</t>
  </si>
  <si>
    <t>€ por $</t>
  </si>
  <si>
    <t>$ por €/ecu</t>
  </si>
  <si>
    <t>Mill. € corr</t>
  </si>
  <si>
    <t>Mill. €</t>
  </si>
  <si>
    <t>Año</t>
  </si>
  <si>
    <t>Tr</t>
  </si>
  <si>
    <t>PIBpm</t>
  </si>
  <si>
    <t>VABpb SNDV</t>
  </si>
  <si>
    <t>PIBpr</t>
  </si>
  <si>
    <t>c</t>
  </si>
  <si>
    <t>cp</t>
  </si>
  <si>
    <t>fbc</t>
  </si>
  <si>
    <t>fbcf</t>
  </si>
  <si>
    <t>ve</t>
  </si>
  <si>
    <t>exp</t>
  </si>
  <si>
    <t>imp</t>
  </si>
  <si>
    <t>PIBpmcorr</t>
  </si>
  <si>
    <t>k</t>
  </si>
  <si>
    <t>ppm</t>
  </si>
  <si>
    <t>pc</t>
  </si>
  <si>
    <t>pcp</t>
  </si>
  <si>
    <t>px</t>
  </si>
  <si>
    <t>pm</t>
  </si>
  <si>
    <t>PFM</t>
  </si>
  <si>
    <t>yw</t>
  </si>
  <si>
    <t>n</t>
  </si>
  <si>
    <t>pa</t>
  </si>
  <si>
    <t>n&gt;16</t>
  </si>
  <si>
    <t>v</t>
  </si>
  <si>
    <t>ld</t>
  </si>
  <si>
    <t>ptetc</t>
  </si>
  <si>
    <t>ptetc/ld</t>
  </si>
  <si>
    <t>asa</t>
  </si>
  <si>
    <t>asatc</t>
  </si>
  <si>
    <t>ldg</t>
  </si>
  <si>
    <t>ldgbis</t>
  </si>
  <si>
    <t>1 - n</t>
  </si>
  <si>
    <t>ht</t>
  </si>
  <si>
    <t>w</t>
  </si>
  <si>
    <t>tp</t>
  </si>
  <si>
    <t>PIBpb</t>
  </si>
  <si>
    <t>p</t>
  </si>
  <si>
    <t>e</t>
  </si>
  <si>
    <t>pe</t>
  </si>
  <si>
    <t>m1</t>
  </si>
  <si>
    <t>m3</t>
  </si>
  <si>
    <t>re</t>
  </si>
  <si>
    <t>reu</t>
  </si>
  <si>
    <t>er</t>
  </si>
  <si>
    <t>tc</t>
  </si>
  <si>
    <t>b</t>
  </si>
  <si>
    <t>TR</t>
  </si>
  <si>
    <t>P11R</t>
  </si>
  <si>
    <t>P131R</t>
  </si>
  <si>
    <t>D2R</t>
  </si>
  <si>
    <t>D4R</t>
  </si>
  <si>
    <t>D5R</t>
  </si>
  <si>
    <t>D61R</t>
  </si>
  <si>
    <t>D7R</t>
  </si>
  <si>
    <t>D9R</t>
  </si>
  <si>
    <t>TE</t>
  </si>
  <si>
    <t>P2E</t>
  </si>
  <si>
    <t>P5E</t>
  </si>
  <si>
    <t>D1E</t>
  </si>
  <si>
    <t>D29E</t>
  </si>
  <si>
    <t>D3E</t>
  </si>
  <si>
    <t>D4E</t>
  </si>
  <si>
    <t>D62E</t>
  </si>
  <si>
    <t>D63PE</t>
  </si>
  <si>
    <t>D7E</t>
  </si>
  <si>
    <t>D9E</t>
  </si>
  <si>
    <t>K2E</t>
  </si>
  <si>
    <t>B9</t>
  </si>
  <si>
    <t>PDes</t>
  </si>
  <si>
    <t>kpublico</t>
  </si>
  <si>
    <t>realizada por José Ramón García</t>
  </si>
  <si>
    <t>D.G. de Presupuestos</t>
  </si>
  <si>
    <t>Universidad de Valencia</t>
  </si>
  <si>
    <t>RELACION DE VARIABLES:</t>
  </si>
  <si>
    <t>Unidades</t>
  </si>
  <si>
    <t>Código</t>
  </si>
  <si>
    <t>BDREMS!C1</t>
  </si>
  <si>
    <t>BDREMS!D1</t>
  </si>
  <si>
    <t>BDREMS!E1</t>
  </si>
  <si>
    <t>BDREMS!F1</t>
  </si>
  <si>
    <t>BDREMS!G1</t>
  </si>
  <si>
    <t>BDREMS!H1</t>
  </si>
  <si>
    <t>BDREMS!I1</t>
  </si>
  <si>
    <t>BDREMS!J1</t>
  </si>
  <si>
    <t>BDREMS!K1</t>
  </si>
  <si>
    <t>BDREMS!L1</t>
  </si>
  <si>
    <t>BDREMS!M1</t>
  </si>
  <si>
    <t>BDREMS!N1</t>
  </si>
  <si>
    <t>BDREMS!O1</t>
  </si>
  <si>
    <t>BDREMS!P1</t>
  </si>
  <si>
    <t>BDREMS!Q1</t>
  </si>
  <si>
    <t>BDREMS!R1</t>
  </si>
  <si>
    <t>BDREMS!S1</t>
  </si>
  <si>
    <t>BDREMS!T1</t>
  </si>
  <si>
    <t>BDREMS!U1</t>
  </si>
  <si>
    <t>BDREMS!V1</t>
  </si>
  <si>
    <t>BDREMS!W1</t>
  </si>
  <si>
    <t>BDREMS!X1</t>
  </si>
  <si>
    <t>BDREMS!Y1</t>
  </si>
  <si>
    <t>BDREMS!Z1</t>
  </si>
  <si>
    <t>BDREMS!AA1</t>
  </si>
  <si>
    <t>BDREMS!AB1</t>
  </si>
  <si>
    <t>BDREMS!AC1</t>
  </si>
  <si>
    <t>BDREMS!AD1</t>
  </si>
  <si>
    <t>BDREMS!AE1</t>
  </si>
  <si>
    <t>BDREMS!AF1</t>
  </si>
  <si>
    <t>BDREMS!AG1</t>
  </si>
  <si>
    <t>BDREMS!AH1</t>
  </si>
  <si>
    <t>BDREMS!AI1</t>
  </si>
  <si>
    <t>BDREMS!AJ1</t>
  </si>
  <si>
    <t>BDREMS!AK1</t>
  </si>
  <si>
    <t>BDREMS!AL1</t>
  </si>
  <si>
    <t>BDREMS!AM1</t>
  </si>
  <si>
    <t>BDREMS!AN1</t>
  </si>
  <si>
    <t>BDREMS!AO1</t>
  </si>
  <si>
    <t>BDREMS!AP1</t>
  </si>
  <si>
    <t>BDREMS!AQ1</t>
  </si>
  <si>
    <t>BDREMS!AR1</t>
  </si>
  <si>
    <t>BDREMS!AS1</t>
  </si>
  <si>
    <t>BDREMS!AT1</t>
  </si>
  <si>
    <t>BDREMS!AU1</t>
  </si>
  <si>
    <t>BDREMS!AV1</t>
  </si>
  <si>
    <t>BDREMS!AW1</t>
  </si>
  <si>
    <t>BDREMS!AX1</t>
  </si>
  <si>
    <t>BDREMS!AY1</t>
  </si>
  <si>
    <t>BDREMS!AZ1</t>
  </si>
  <si>
    <t>BDREMS!BA1</t>
  </si>
  <si>
    <t>BDREMS!BB1</t>
  </si>
  <si>
    <t>BDREMS!BC1</t>
  </si>
  <si>
    <t>BDREMS!BD1</t>
  </si>
  <si>
    <t>BDREMS!BE1</t>
  </si>
  <si>
    <t>BDREMS!BF1</t>
  </si>
  <si>
    <t>BDREMS!BG1</t>
  </si>
  <si>
    <t>BDREMS!BH1</t>
  </si>
  <si>
    <t>BDREMS!BI1</t>
  </si>
  <si>
    <t>BDREMS!BJ1</t>
  </si>
  <si>
    <t>BDREMS!BK1</t>
  </si>
  <si>
    <t>BDREMS!BL1</t>
  </si>
  <si>
    <t>BDREMS!BM1</t>
  </si>
  <si>
    <t>BDREMS!BN1</t>
  </si>
  <si>
    <t>BDREMS!BO1</t>
  </si>
  <si>
    <t>BDREMS!BP1</t>
  </si>
  <si>
    <t>BDREMS!BQ1</t>
  </si>
  <si>
    <t>BDREMS!BR1</t>
  </si>
  <si>
    <t>BDREMS!BS1</t>
  </si>
  <si>
    <t>Prestaciones por desempleo</t>
  </si>
  <si>
    <t>2008=1</t>
  </si>
  <si>
    <t>2010=1</t>
  </si>
  <si>
    <t>BDREMS!BT1</t>
  </si>
  <si>
    <t>BDREMS!BU1</t>
  </si>
  <si>
    <t>BDREMS!BV1</t>
  </si>
  <si>
    <t>BDREMS!BW1</t>
  </si>
  <si>
    <t>BDREMS!BX1</t>
  </si>
  <si>
    <t>BDREMS!BY1</t>
  </si>
  <si>
    <t>BASE DE DATOS PARA EL MODELO REMS (BDREMS)</t>
  </si>
  <si>
    <t>Impuestos netos sobre los productos (P08)</t>
  </si>
  <si>
    <t>Prestaciones por desesmpleo</t>
  </si>
  <si>
    <t xml:space="preserve"> personas</t>
  </si>
  <si>
    <t>-</t>
  </si>
  <si>
    <t>e-mail: jose.r.garcia@uv.es</t>
  </si>
  <si>
    <t>Deflactor del PIB a precios básicos (2010=1)</t>
  </si>
  <si>
    <t>Impuestos corrientes sobre la renta…a pagar (D.51p)</t>
  </si>
  <si>
    <t>BDREMS!BZ1</t>
  </si>
  <si>
    <t>Ayudas Entidades Financieras</t>
  </si>
  <si>
    <t>D.51p</t>
  </si>
  <si>
    <t>BDREMS!CA1</t>
  </si>
  <si>
    <r>
      <t>Fecha actualización</t>
    </r>
    <r>
      <rPr>
        <sz val="11"/>
        <color theme="1"/>
        <rFont val="Calibri"/>
        <family val="2"/>
        <scheme val="minor"/>
      </rPr>
      <t>: Septiembre 2018</t>
    </r>
  </si>
  <si>
    <t>Conjunto de variables utilizadas como base estadística para el modelo REM Spain (A Rational Expectation Model for Simulation and Policy Evaluation of the Spanish Economy). Abarca el periodo 1980-2017 (b.2010) y su periodicidad es trimestral ; con carácter general, son series corregidas de estacionalidad y de efecto calendario. El origen de los datos es, siempre que es posible, las estadísticas oficiales.</t>
  </si>
  <si>
    <t>Ir a</t>
  </si>
  <si>
    <t>Base de Datos del modelo REMS                                        Versión DICIEMBRE 2018</t>
  </si>
  <si>
    <t>Actualización hasta el TERCER trimestre del 2018</t>
  </si>
  <si>
    <t>Indice poblacion</t>
  </si>
  <si>
    <t>LNS index</t>
  </si>
  <si>
    <t xml:space="preserve">consumption </t>
  </si>
  <si>
    <t>investment</t>
  </si>
  <si>
    <t>deflactor PIB</t>
  </si>
  <si>
    <t>2010 = 100</t>
  </si>
  <si>
    <t>output</t>
  </si>
  <si>
    <t>hours</t>
  </si>
  <si>
    <t>Average hours worked</t>
  </si>
  <si>
    <t>2010=100</t>
  </si>
  <si>
    <t>Indice Poblacion active</t>
  </si>
  <si>
    <t>LNSINDEX</t>
  </si>
  <si>
    <t>Indice ocupados</t>
  </si>
  <si>
    <t>inflation</t>
  </si>
  <si>
    <t>wages</t>
  </si>
  <si>
    <t>Renumeracion deflactada</t>
  </si>
  <si>
    <t>indice renumeracion</t>
  </si>
  <si>
    <t>Indice renumeracion no deflactada</t>
  </si>
  <si>
    <t>interest rate</t>
  </si>
  <si>
    <t>counter</t>
  </si>
  <si>
    <t>dc</t>
  </si>
  <si>
    <t xml:space="preserve">dinve </t>
  </si>
  <si>
    <t xml:space="preserve">dy </t>
  </si>
  <si>
    <t>labobs</t>
  </si>
  <si>
    <t>pinfobs</t>
  </si>
  <si>
    <t>dw</t>
  </si>
  <si>
    <t>robs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</si>
</sst>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0"/>
    <numFmt numFmtId="165" formatCode="#,##0.0"/>
    <numFmt numFmtId="166" formatCode="#,##0.000"/>
    <numFmt numFmtId="167" formatCode="#,##0.00000"/>
    <numFmt numFmtId="168" formatCode="#,##0.000000"/>
  </numFmts>
  <fonts count="32">
    <font>
      <sz val="11"/>
      <color theme="1"/>
      <name val="Calibri"/>
      <family val="2"/>
      <scheme val="minor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8"/>
      <name val="Calibri"/>
      <family val="2"/>
    </font>
    <font>
      <b/>
      <sz val="10"/>
      <name val="Arial"/>
      <family val="2"/>
    </font>
    <font>
      <sz val="18"/>
      <color indexed="10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i/>
      <sz val="10"/>
      <color indexed="57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12"/>
      <name val="Times New Roman"/>
      <family val="1"/>
    </font>
    <font>
      <b/>
      <sz val="12"/>
      <color rgb="FF002060"/>
      <name val="Arial"/>
      <family val="2"/>
    </font>
    <font>
      <b/>
      <sz val="12"/>
      <color theme="4" tint="-0.499984740745262"/>
      <name val="Arial"/>
      <family val="2"/>
    </font>
    <font>
      <sz val="12"/>
      <color theme="1"/>
      <name val="Times New Roman"/>
      <family val="1"/>
    </font>
    <font>
      <b/>
      <sz val="10"/>
      <color rgb="FF002060"/>
      <name val="Arial"/>
      <family val="2"/>
    </font>
    <font>
      <b/>
      <sz val="11"/>
      <color rgb="FF002060"/>
      <name val="Calibri"/>
      <family val="2"/>
      <scheme val="minor"/>
    </font>
    <font>
      <b/>
      <sz val="12"/>
      <color indexed="18"/>
      <name val="Arial"/>
      <family val="2"/>
    </font>
    <font>
      <b/>
      <sz val="10"/>
      <color rgb="FFFF0000"/>
      <name val="Times New Roman"/>
      <family val="1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95">
    <xf numFmtId="0" fontId="0" fillId="0" borderId="0" xfId="0"/>
    <xf numFmtId="3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164" fontId="0" fillId="0" borderId="0" xfId="0" applyNumberFormat="1"/>
    <xf numFmtId="0" fontId="0" fillId="0" borderId="0" xfId="0" applyBorder="1"/>
    <xf numFmtId="0" fontId="7" fillId="0" borderId="0" xfId="2" applyFont="1"/>
    <xf numFmtId="0" fontId="5" fillId="0" borderId="0" xfId="2"/>
    <xf numFmtId="0" fontId="8" fillId="0" borderId="0" xfId="2" applyFont="1" applyAlignment="1">
      <alignment horizontal="center"/>
    </xf>
    <xf numFmtId="0" fontId="9" fillId="0" borderId="0" xfId="2" applyFont="1" applyAlignment="1">
      <alignment wrapText="1"/>
    </xf>
    <xf numFmtId="3" fontId="7" fillId="0" borderId="0" xfId="2" applyNumberFormat="1" applyFont="1" applyFill="1" applyBorder="1" applyAlignment="1">
      <alignment horizontal="center"/>
    </xf>
    <xf numFmtId="0" fontId="10" fillId="0" borderId="0" xfId="2" applyFont="1"/>
    <xf numFmtId="0" fontId="10" fillId="0" borderId="0" xfId="2" applyFont="1" applyAlignment="1">
      <alignment wrapText="1"/>
    </xf>
    <xf numFmtId="0" fontId="11" fillId="0" borderId="0" xfId="1" applyAlignment="1" applyProtection="1"/>
    <xf numFmtId="3" fontId="5" fillId="0" borderId="0" xfId="2" applyNumberFormat="1" applyAlignment="1">
      <alignment horizontal="center"/>
    </xf>
    <xf numFmtId="3" fontId="5" fillId="0" borderId="0" xfId="2" applyNumberFormat="1"/>
    <xf numFmtId="0" fontId="12" fillId="0" borderId="0" xfId="2" applyFont="1"/>
    <xf numFmtId="3" fontId="2" fillId="0" borderId="0" xfId="0" applyNumberFormat="1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vertical="top"/>
    </xf>
    <xf numFmtId="164" fontId="5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11" fillId="0" borderId="0" xfId="1" applyBorder="1" applyAlignment="1" applyProtection="1"/>
    <xf numFmtId="3" fontId="3" fillId="0" borderId="1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wrapText="1"/>
    </xf>
    <xf numFmtId="3" fontId="14" fillId="0" borderId="1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/>
    <xf numFmtId="3" fontId="7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/>
    <xf numFmtId="3" fontId="14" fillId="0" borderId="2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center"/>
    </xf>
    <xf numFmtId="3" fontId="16" fillId="0" borderId="0" xfId="0" applyNumberFormat="1" applyFont="1"/>
    <xf numFmtId="164" fontId="16" fillId="0" borderId="0" xfId="0" applyNumberFormat="1" applyFont="1"/>
    <xf numFmtId="4" fontId="16" fillId="0" borderId="0" xfId="0" applyNumberFormat="1" applyFont="1" applyFill="1" applyBorder="1"/>
    <xf numFmtId="165" fontId="16" fillId="0" borderId="0" xfId="0" applyNumberFormat="1" applyFont="1" applyFill="1" applyBorder="1"/>
    <xf numFmtId="166" fontId="16" fillId="0" borderId="0" xfId="0" applyNumberFormat="1" applyFont="1" applyFill="1" applyBorder="1" applyAlignment="1"/>
    <xf numFmtId="4" fontId="16" fillId="0" borderId="0" xfId="0" applyNumberFormat="1" applyFont="1"/>
    <xf numFmtId="3" fontId="17" fillId="0" borderId="0" xfId="0" applyNumberFormat="1" applyFont="1"/>
    <xf numFmtId="166" fontId="16" fillId="0" borderId="0" xfId="0" applyNumberFormat="1" applyFont="1" applyBorder="1"/>
    <xf numFmtId="165" fontId="16" fillId="0" borderId="0" xfId="0" applyNumberFormat="1" applyFont="1" applyBorder="1"/>
    <xf numFmtId="4" fontId="16" fillId="0" borderId="0" xfId="0" applyNumberFormat="1" applyFont="1" applyBorder="1"/>
    <xf numFmtId="164" fontId="16" fillId="0" borderId="0" xfId="0" applyNumberFormat="1" applyFont="1" applyBorder="1"/>
    <xf numFmtId="2" fontId="16" fillId="0" borderId="0" xfId="0" applyNumberFormat="1" applyFont="1" applyBorder="1"/>
    <xf numFmtId="3" fontId="17" fillId="0" borderId="0" xfId="0" applyNumberFormat="1" applyFont="1" applyFill="1"/>
    <xf numFmtId="1" fontId="15" fillId="0" borderId="0" xfId="0" applyNumberFormat="1" applyFont="1" applyBorder="1" applyAlignment="1">
      <alignment horizontal="center"/>
    </xf>
    <xf numFmtId="3" fontId="15" fillId="0" borderId="0" xfId="0" applyNumberFormat="1" applyFont="1" applyBorder="1" applyAlignment="1">
      <alignment horizontal="center"/>
    </xf>
    <xf numFmtId="166" fontId="16" fillId="0" borderId="0" xfId="0" applyNumberFormat="1" applyFont="1" applyFill="1" applyBorder="1"/>
    <xf numFmtId="164" fontId="16" fillId="0" borderId="0" xfId="0" applyNumberFormat="1" applyFont="1" applyFill="1" applyBorder="1"/>
    <xf numFmtId="3" fontId="16" fillId="0" borderId="0" xfId="0" applyNumberFormat="1" applyFont="1" applyFill="1"/>
    <xf numFmtId="0" fontId="18" fillId="0" borderId="0" xfId="0" applyFont="1" applyBorder="1" applyAlignment="1">
      <alignment horizontal="center"/>
    </xf>
    <xf numFmtId="3" fontId="17" fillId="0" borderId="0" xfId="0" applyNumberFormat="1" applyFont="1" applyFill="1" applyBorder="1"/>
    <xf numFmtId="0" fontId="18" fillId="0" borderId="0" xfId="0" applyFont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2" borderId="1" xfId="0" applyFont="1" applyFill="1" applyBorder="1"/>
    <xf numFmtId="0" fontId="20" fillId="2" borderId="1" xfId="0" applyFont="1" applyFill="1" applyBorder="1"/>
    <xf numFmtId="2" fontId="0" fillId="0" borderId="0" xfId="0" applyNumberFormat="1"/>
    <xf numFmtId="3" fontId="21" fillId="0" borderId="0" xfId="0" applyNumberFormat="1" applyFont="1"/>
    <xf numFmtId="3" fontId="21" fillId="0" borderId="0" xfId="0" applyNumberFormat="1" applyFont="1" applyFill="1"/>
    <xf numFmtId="3" fontId="21" fillId="4" borderId="0" xfId="0" applyNumberFormat="1" applyFont="1" applyFill="1"/>
    <xf numFmtId="0" fontId="0" fillId="0" borderId="1" xfId="0" applyBorder="1"/>
    <xf numFmtId="3" fontId="16" fillId="0" borderId="0" xfId="0" applyNumberFormat="1" applyFont="1" applyFill="1" applyBorder="1"/>
    <xf numFmtId="166" fontId="16" fillId="0" borderId="0" xfId="0" applyNumberFormat="1" applyFont="1"/>
    <xf numFmtId="1" fontId="16" fillId="0" borderId="0" xfId="0" applyNumberFormat="1" applyFont="1"/>
    <xf numFmtId="1" fontId="16" fillId="0" borderId="0" xfId="0" applyNumberFormat="1" applyFont="1" applyFill="1"/>
    <xf numFmtId="168" fontId="16" fillId="0" borderId="0" xfId="0" applyNumberFormat="1" applyFont="1" applyBorder="1"/>
    <xf numFmtId="3" fontId="22" fillId="0" borderId="0" xfId="0" applyNumberFormat="1" applyFont="1" applyFill="1" applyBorder="1" applyAlignment="1">
      <alignment wrapText="1"/>
    </xf>
    <xf numFmtId="3" fontId="23" fillId="0" borderId="0" xfId="0" applyNumberFormat="1" applyFont="1" applyFill="1" applyBorder="1" applyAlignment="1">
      <alignment horizontal="center"/>
    </xf>
    <xf numFmtId="165" fontId="24" fillId="0" borderId="0" xfId="0" applyNumberFormat="1" applyFont="1" applyBorder="1"/>
    <xf numFmtId="0" fontId="25" fillId="0" borderId="0" xfId="0" applyFont="1"/>
    <xf numFmtId="3" fontId="22" fillId="0" borderId="0" xfId="0" applyNumberFormat="1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/>
    </xf>
    <xf numFmtId="167" fontId="24" fillId="0" borderId="0" xfId="0" applyNumberFormat="1" applyFont="1"/>
    <xf numFmtId="168" fontId="24" fillId="0" borderId="0" xfId="0" applyNumberFormat="1" applyFont="1" applyBorder="1"/>
    <xf numFmtId="166" fontId="24" fillId="0" borderId="0" xfId="0" applyNumberFormat="1" applyFont="1" applyBorder="1"/>
    <xf numFmtId="3" fontId="1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3" fontId="27" fillId="5" borderId="0" xfId="0" applyNumberFormat="1" applyFont="1" applyFill="1" applyAlignment="1">
      <alignment horizontal="center" vertical="center" wrapText="1"/>
    </xf>
    <xf numFmtId="3" fontId="28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3" fontId="28" fillId="0" borderId="2" xfId="0" applyNumberFormat="1" applyFont="1" applyBorder="1" applyAlignment="1">
      <alignment horizontal="center" vertical="center"/>
    </xf>
    <xf numFmtId="1" fontId="31" fillId="0" borderId="0" xfId="0" applyNumberFormat="1" applyFont="1" applyAlignment="1">
      <alignment horizontal="center" vertical="center"/>
    </xf>
    <xf numFmtId="3" fontId="31" fillId="0" borderId="0" xfId="0" applyNumberFormat="1" applyFont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G23"/>
  <sheetViews>
    <sheetView showGridLines="0" workbookViewId="0">
      <selection activeCell="A24" sqref="A24"/>
    </sheetView>
  </sheetViews>
  <sheetFormatPr baseColWidth="10" defaultColWidth="11.5" defaultRowHeight="13"/>
  <cols>
    <col min="1" max="1" width="105.1640625" style="10" customWidth="1"/>
    <col min="2" max="16384" width="11.5" style="10"/>
  </cols>
  <sheetData>
    <row r="8" spans="1:1">
      <c r="A8" s="9" t="s">
        <v>153</v>
      </c>
    </row>
    <row r="9" spans="1:1">
      <c r="A9" s="9" t="s">
        <v>154</v>
      </c>
    </row>
    <row r="14" spans="1:1" ht="23">
      <c r="A14" s="11" t="s">
        <v>236</v>
      </c>
    </row>
    <row r="18" spans="1:7" ht="68">
      <c r="A18" s="12" t="s">
        <v>249</v>
      </c>
    </row>
    <row r="20" spans="1:7">
      <c r="G20" s="13"/>
    </row>
    <row r="22" spans="1:7" ht="15">
      <c r="A22" s="14" t="s">
        <v>248</v>
      </c>
    </row>
    <row r="23" spans="1:7">
      <c r="A23" s="15"/>
    </row>
  </sheetData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83"/>
  <sheetViews>
    <sheetView workbookViewId="0">
      <selection activeCell="D6" sqref="D6"/>
    </sheetView>
  </sheetViews>
  <sheetFormatPr baseColWidth="10" defaultColWidth="11.5" defaultRowHeight="13"/>
  <cols>
    <col min="1" max="1" width="64.5" style="10" customWidth="1"/>
    <col min="2" max="2" width="14.6640625" style="10" customWidth="1"/>
    <col min="3" max="3" width="11.5" style="10"/>
    <col min="4" max="4" width="34.5" style="10" customWidth="1"/>
    <col min="5" max="16384" width="11.5" style="10"/>
  </cols>
  <sheetData>
    <row r="2" spans="1:10">
      <c r="A2" s="24" t="s">
        <v>155</v>
      </c>
      <c r="B2" s="24" t="s">
        <v>156</v>
      </c>
      <c r="C2" s="24" t="s">
        <v>157</v>
      </c>
      <c r="D2" s="24" t="s">
        <v>250</v>
      </c>
    </row>
    <row r="3" spans="1:10">
      <c r="A3" s="20" t="s">
        <v>0</v>
      </c>
      <c r="B3" s="3" t="s">
        <v>71</v>
      </c>
      <c r="C3" s="4" t="s">
        <v>83</v>
      </c>
      <c r="D3" s="25" t="s">
        <v>158</v>
      </c>
      <c r="E3" s="17"/>
      <c r="F3" s="17"/>
      <c r="G3" s="17"/>
      <c r="H3" s="17"/>
      <c r="I3" s="17"/>
      <c r="J3" s="17"/>
    </row>
    <row r="4" spans="1:10">
      <c r="A4" s="20" t="s">
        <v>1</v>
      </c>
      <c r="B4" s="3" t="s">
        <v>71</v>
      </c>
      <c r="C4" s="4" t="s">
        <v>84</v>
      </c>
      <c r="D4" s="16" t="s">
        <v>159</v>
      </c>
      <c r="E4" s="18"/>
    </row>
    <row r="5" spans="1:10">
      <c r="A5" s="20" t="s">
        <v>2</v>
      </c>
      <c r="B5" s="3" t="s">
        <v>71</v>
      </c>
      <c r="C5" s="4" t="s">
        <v>85</v>
      </c>
      <c r="D5" s="16" t="s">
        <v>160</v>
      </c>
    </row>
    <row r="6" spans="1:10">
      <c r="A6" s="20" t="s">
        <v>3</v>
      </c>
      <c r="B6" s="3" t="s">
        <v>71</v>
      </c>
      <c r="C6" s="4" t="s">
        <v>86</v>
      </c>
      <c r="D6" s="16" t="s">
        <v>161</v>
      </c>
    </row>
    <row r="7" spans="1:10">
      <c r="A7" s="20" t="s">
        <v>4</v>
      </c>
      <c r="B7" s="3" t="s">
        <v>71</v>
      </c>
      <c r="C7" s="4" t="s">
        <v>87</v>
      </c>
      <c r="D7" s="16" t="s">
        <v>162</v>
      </c>
    </row>
    <row r="8" spans="1:10">
      <c r="A8" s="20" t="s">
        <v>5</v>
      </c>
      <c r="B8" s="3" t="s">
        <v>71</v>
      </c>
      <c r="C8" s="4" t="s">
        <v>88</v>
      </c>
      <c r="D8" s="16" t="s">
        <v>163</v>
      </c>
    </row>
    <row r="9" spans="1:10">
      <c r="A9" s="20" t="s">
        <v>6</v>
      </c>
      <c r="B9" s="3" t="s">
        <v>71</v>
      </c>
      <c r="C9" s="4" t="s">
        <v>89</v>
      </c>
      <c r="D9" s="16" t="s">
        <v>164</v>
      </c>
    </row>
    <row r="10" spans="1:10">
      <c r="A10" s="20" t="s">
        <v>7</v>
      </c>
      <c r="B10" s="3" t="s">
        <v>71</v>
      </c>
      <c r="C10" s="4" t="s">
        <v>90</v>
      </c>
      <c r="D10" s="16" t="s">
        <v>165</v>
      </c>
    </row>
    <row r="11" spans="1:10">
      <c r="A11" s="20" t="s">
        <v>8</v>
      </c>
      <c r="B11" s="3" t="s">
        <v>71</v>
      </c>
      <c r="C11" s="4" t="s">
        <v>91</v>
      </c>
      <c r="D11" s="16" t="s">
        <v>166</v>
      </c>
    </row>
    <row r="12" spans="1:10">
      <c r="A12" s="20" t="s">
        <v>9</v>
      </c>
      <c r="B12" s="3" t="s">
        <v>71</v>
      </c>
      <c r="C12" s="4" t="s">
        <v>92</v>
      </c>
      <c r="D12" s="16" t="s">
        <v>167</v>
      </c>
    </row>
    <row r="13" spans="1:10">
      <c r="A13" s="20" t="s">
        <v>10</v>
      </c>
      <c r="B13" s="3" t="s">
        <v>71</v>
      </c>
      <c r="C13" s="4"/>
      <c r="D13" s="16" t="s">
        <v>168</v>
      </c>
    </row>
    <row r="14" spans="1:10">
      <c r="A14" s="20" t="s">
        <v>11</v>
      </c>
      <c r="B14" s="3" t="s">
        <v>71</v>
      </c>
      <c r="C14" s="4"/>
      <c r="D14" s="16" t="s">
        <v>169</v>
      </c>
    </row>
    <row r="15" spans="1:10">
      <c r="A15" s="20" t="s">
        <v>12</v>
      </c>
      <c r="B15" s="3" t="s">
        <v>71</v>
      </c>
      <c r="C15" s="4"/>
      <c r="D15" s="16" t="s">
        <v>170</v>
      </c>
    </row>
    <row r="16" spans="1:10">
      <c r="A16" s="20" t="s">
        <v>13</v>
      </c>
      <c r="B16" s="3" t="s">
        <v>71</v>
      </c>
      <c r="C16" s="4"/>
      <c r="D16" s="16" t="s">
        <v>171</v>
      </c>
    </row>
    <row r="17" spans="1:4">
      <c r="A17" s="20" t="s">
        <v>14</v>
      </c>
      <c r="B17" s="3" t="s">
        <v>72</v>
      </c>
      <c r="C17" s="4" t="s">
        <v>93</v>
      </c>
      <c r="D17" s="16" t="s">
        <v>172</v>
      </c>
    </row>
    <row r="18" spans="1:4">
      <c r="A18" s="20" t="s">
        <v>15</v>
      </c>
      <c r="B18" s="3" t="s">
        <v>71</v>
      </c>
      <c r="C18" s="4" t="s">
        <v>94</v>
      </c>
      <c r="D18" s="16" t="s">
        <v>173</v>
      </c>
    </row>
    <row r="19" spans="1:4">
      <c r="A19" s="20" t="s">
        <v>16</v>
      </c>
      <c r="B19" s="3" t="s">
        <v>228</v>
      </c>
      <c r="C19" s="4" t="s">
        <v>95</v>
      </c>
      <c r="D19" s="16" t="s">
        <v>174</v>
      </c>
    </row>
    <row r="20" spans="1:4">
      <c r="A20" s="20" t="s">
        <v>17</v>
      </c>
      <c r="B20" s="3" t="s">
        <v>228</v>
      </c>
      <c r="C20" s="4" t="s">
        <v>96</v>
      </c>
      <c r="D20" s="16" t="s">
        <v>175</v>
      </c>
    </row>
    <row r="21" spans="1:4">
      <c r="A21" s="20" t="s">
        <v>18</v>
      </c>
      <c r="B21" s="3" t="s">
        <v>228</v>
      </c>
      <c r="C21" s="4" t="s">
        <v>97</v>
      </c>
      <c r="D21" s="16" t="s">
        <v>176</v>
      </c>
    </row>
    <row r="22" spans="1:4">
      <c r="A22" s="20" t="s">
        <v>19</v>
      </c>
      <c r="B22" s="3" t="s">
        <v>228</v>
      </c>
      <c r="C22" s="4"/>
      <c r="D22" s="16" t="s">
        <v>177</v>
      </c>
    </row>
    <row r="23" spans="1:4">
      <c r="A23" s="20" t="s">
        <v>20</v>
      </c>
      <c r="B23" s="3" t="s">
        <v>228</v>
      </c>
      <c r="C23" s="4" t="s">
        <v>98</v>
      </c>
      <c r="D23" s="16" t="s">
        <v>178</v>
      </c>
    </row>
    <row r="24" spans="1:4">
      <c r="A24" s="20" t="s">
        <v>21</v>
      </c>
      <c r="B24" s="3" t="s">
        <v>228</v>
      </c>
      <c r="C24" s="4" t="s">
        <v>99</v>
      </c>
      <c r="D24" s="16" t="s">
        <v>179</v>
      </c>
    </row>
    <row r="25" spans="1:4">
      <c r="A25" s="20" t="s">
        <v>22</v>
      </c>
      <c r="B25" s="3" t="s">
        <v>228</v>
      </c>
      <c r="C25" s="3" t="s">
        <v>100</v>
      </c>
      <c r="D25" s="16" t="s">
        <v>180</v>
      </c>
    </row>
    <row r="26" spans="1:4">
      <c r="A26" s="20" t="s">
        <v>23</v>
      </c>
      <c r="B26" s="3"/>
      <c r="C26" s="3" t="s">
        <v>101</v>
      </c>
      <c r="D26" s="16" t="s">
        <v>181</v>
      </c>
    </row>
    <row r="27" spans="1:4">
      <c r="A27" s="20" t="s">
        <v>24</v>
      </c>
      <c r="B27" s="3" t="s">
        <v>73</v>
      </c>
      <c r="C27" s="4" t="s">
        <v>102</v>
      </c>
      <c r="D27" s="16" t="s">
        <v>182</v>
      </c>
    </row>
    <row r="28" spans="1:4" ht="15">
      <c r="A28" s="20" t="s">
        <v>25</v>
      </c>
      <c r="B28" s="3" t="s">
        <v>73</v>
      </c>
      <c r="C28" s="23" t="s">
        <v>103</v>
      </c>
      <c r="D28" s="16" t="s">
        <v>183</v>
      </c>
    </row>
    <row r="29" spans="1:4">
      <c r="A29" s="20" t="s">
        <v>26</v>
      </c>
      <c r="B29" s="3" t="s">
        <v>73</v>
      </c>
      <c r="C29" s="4" t="s">
        <v>104</v>
      </c>
      <c r="D29" s="16" t="s">
        <v>184</v>
      </c>
    </row>
    <row r="30" spans="1:4">
      <c r="A30" s="20" t="s">
        <v>27</v>
      </c>
      <c r="B30" s="3" t="s">
        <v>73</v>
      </c>
      <c r="C30" s="4" t="s">
        <v>105</v>
      </c>
      <c r="D30" s="16" t="s">
        <v>185</v>
      </c>
    </row>
    <row r="31" spans="1:4">
      <c r="A31" s="20" t="s">
        <v>28</v>
      </c>
      <c r="B31" s="3" t="s">
        <v>73</v>
      </c>
      <c r="C31" s="4" t="s">
        <v>106</v>
      </c>
      <c r="D31" s="16" t="s">
        <v>186</v>
      </c>
    </row>
    <row r="32" spans="1:4">
      <c r="A32" s="20" t="s">
        <v>29</v>
      </c>
      <c r="B32" s="3" t="s">
        <v>73</v>
      </c>
      <c r="C32" s="4" t="s">
        <v>107</v>
      </c>
      <c r="D32" s="16" t="s">
        <v>187</v>
      </c>
    </row>
    <row r="33" spans="1:4">
      <c r="A33" s="20" t="s">
        <v>30</v>
      </c>
      <c r="B33" s="3"/>
      <c r="C33" s="4" t="s">
        <v>108</v>
      </c>
      <c r="D33" s="16" t="s">
        <v>188</v>
      </c>
    </row>
    <row r="34" spans="1:4">
      <c r="A34" s="20" t="s">
        <v>31</v>
      </c>
      <c r="B34" s="3" t="s">
        <v>73</v>
      </c>
      <c r="C34" s="4" t="s">
        <v>109</v>
      </c>
      <c r="D34" s="16" t="s">
        <v>189</v>
      </c>
    </row>
    <row r="35" spans="1:4">
      <c r="A35" s="20" t="s">
        <v>32</v>
      </c>
      <c r="B35" s="3" t="s">
        <v>73</v>
      </c>
      <c r="C35" s="4" t="s">
        <v>110</v>
      </c>
      <c r="D35" s="16" t="s">
        <v>190</v>
      </c>
    </row>
    <row r="36" spans="1:4">
      <c r="A36" s="20" t="s">
        <v>33</v>
      </c>
      <c r="B36" s="3" t="s">
        <v>73</v>
      </c>
      <c r="C36" s="4" t="s">
        <v>111</v>
      </c>
      <c r="D36" s="16" t="s">
        <v>191</v>
      </c>
    </row>
    <row r="37" spans="1:4">
      <c r="A37" s="20" t="s">
        <v>34</v>
      </c>
      <c r="B37" s="3" t="s">
        <v>73</v>
      </c>
      <c r="C37" s="4" t="s">
        <v>112</v>
      </c>
      <c r="D37" s="16" t="s">
        <v>192</v>
      </c>
    </row>
    <row r="38" spans="1:4">
      <c r="A38" s="20" t="s">
        <v>35</v>
      </c>
      <c r="B38" s="4" t="s">
        <v>74</v>
      </c>
      <c r="C38" s="4" t="s">
        <v>113</v>
      </c>
      <c r="D38" s="16" t="s">
        <v>193</v>
      </c>
    </row>
    <row r="39" spans="1:4">
      <c r="A39" s="20" t="s">
        <v>36</v>
      </c>
      <c r="B39" s="3" t="s">
        <v>75</v>
      </c>
      <c r="C39" s="4" t="s">
        <v>114</v>
      </c>
      <c r="D39" s="16" t="s">
        <v>194</v>
      </c>
    </row>
    <row r="40" spans="1:4">
      <c r="A40" s="20" t="s">
        <v>37</v>
      </c>
      <c r="B40" s="3" t="s">
        <v>72</v>
      </c>
      <c r="C40" s="4" t="s">
        <v>115</v>
      </c>
      <c r="D40" s="16" t="s">
        <v>195</v>
      </c>
    </row>
    <row r="41" spans="1:4">
      <c r="A41" s="20" t="s">
        <v>38</v>
      </c>
      <c r="B41" s="3" t="s">
        <v>71</v>
      </c>
      <c r="C41" s="4" t="s">
        <v>116</v>
      </c>
      <c r="D41" s="16" t="s">
        <v>196</v>
      </c>
    </row>
    <row r="42" spans="1:4">
      <c r="A42" s="20" t="s">
        <v>39</v>
      </c>
      <c r="B42" s="3" t="s">
        <v>71</v>
      </c>
      <c r="C42" s="4" t="s">
        <v>117</v>
      </c>
      <c r="D42" s="16" t="s">
        <v>197</v>
      </c>
    </row>
    <row r="43" spans="1:4">
      <c r="A43" s="20" t="s">
        <v>40</v>
      </c>
      <c r="B43" s="3" t="s">
        <v>228</v>
      </c>
      <c r="C43" s="4" t="s">
        <v>118</v>
      </c>
      <c r="D43" s="16" t="s">
        <v>198</v>
      </c>
    </row>
    <row r="44" spans="1:4">
      <c r="A44" s="20" t="s">
        <v>41</v>
      </c>
      <c r="B44" s="3" t="s">
        <v>71</v>
      </c>
      <c r="C44" s="4" t="s">
        <v>119</v>
      </c>
      <c r="D44" s="16" t="s">
        <v>199</v>
      </c>
    </row>
    <row r="45" spans="1:4">
      <c r="A45" s="20" t="s">
        <v>42</v>
      </c>
      <c r="B45" s="3" t="s">
        <v>229</v>
      </c>
      <c r="C45" s="4" t="s">
        <v>120</v>
      </c>
      <c r="D45" s="16" t="s">
        <v>200</v>
      </c>
    </row>
    <row r="46" spans="1:4">
      <c r="A46" s="20" t="s">
        <v>43</v>
      </c>
      <c r="B46" s="3" t="s">
        <v>72</v>
      </c>
      <c r="C46" s="4" t="s">
        <v>121</v>
      </c>
      <c r="D46" s="16" t="s">
        <v>201</v>
      </c>
    </row>
    <row r="47" spans="1:4">
      <c r="A47" s="20" t="s">
        <v>44</v>
      </c>
      <c r="B47" s="3" t="s">
        <v>72</v>
      </c>
      <c r="C47" s="4" t="s">
        <v>122</v>
      </c>
      <c r="D47" s="16" t="s">
        <v>202</v>
      </c>
    </row>
    <row r="48" spans="1:4">
      <c r="A48" s="20" t="s">
        <v>45</v>
      </c>
      <c r="B48" s="3" t="s">
        <v>76</v>
      </c>
      <c r="C48" s="4" t="s">
        <v>123</v>
      </c>
      <c r="D48" s="16" t="s">
        <v>203</v>
      </c>
    </row>
    <row r="49" spans="1:4">
      <c r="A49" s="20" t="s">
        <v>46</v>
      </c>
      <c r="B49" s="3" t="s">
        <v>76</v>
      </c>
      <c r="C49" s="4" t="s">
        <v>124</v>
      </c>
      <c r="D49" s="16" t="s">
        <v>204</v>
      </c>
    </row>
    <row r="50" spans="1:4">
      <c r="A50" s="21" t="s">
        <v>47</v>
      </c>
      <c r="B50" s="5" t="s">
        <v>77</v>
      </c>
      <c r="C50" s="22" t="s">
        <v>125</v>
      </c>
      <c r="D50" s="16" t="s">
        <v>205</v>
      </c>
    </row>
    <row r="51" spans="1:4">
      <c r="A51" s="21" t="s">
        <v>47</v>
      </c>
      <c r="B51" s="5" t="s">
        <v>78</v>
      </c>
      <c r="C51" s="22" t="s">
        <v>126</v>
      </c>
      <c r="D51" s="16" t="s">
        <v>206</v>
      </c>
    </row>
    <row r="52" spans="1:4">
      <c r="A52" s="20" t="s">
        <v>48</v>
      </c>
      <c r="B52" s="3" t="s">
        <v>79</v>
      </c>
      <c r="C52" s="3" t="s">
        <v>127</v>
      </c>
      <c r="D52" s="16" t="s">
        <v>207</v>
      </c>
    </row>
    <row r="53" spans="1:4">
      <c r="A53" s="20" t="s">
        <v>49</v>
      </c>
      <c r="B53" s="3" t="s">
        <v>80</v>
      </c>
      <c r="C53" s="3"/>
      <c r="D53" s="16" t="s">
        <v>208</v>
      </c>
    </row>
    <row r="54" spans="1:4">
      <c r="A54" s="20" t="s">
        <v>50</v>
      </c>
      <c r="B54" s="3" t="s">
        <v>80</v>
      </c>
      <c r="C54" s="3" t="s">
        <v>128</v>
      </c>
      <c r="D54" s="16" t="s">
        <v>209</v>
      </c>
    </row>
    <row r="55" spans="1:4">
      <c r="A55" s="20" t="s">
        <v>51</v>
      </c>
      <c r="B55" s="3" t="s">
        <v>80</v>
      </c>
      <c r="C55" s="3" t="s">
        <v>129</v>
      </c>
      <c r="D55" s="16" t="s">
        <v>210</v>
      </c>
    </row>
    <row r="56" spans="1:4">
      <c r="A56" s="20" t="s">
        <v>52</v>
      </c>
      <c r="B56" s="3" t="s">
        <v>80</v>
      </c>
      <c r="C56" s="3" t="s">
        <v>130</v>
      </c>
      <c r="D56" s="16" t="s">
        <v>211</v>
      </c>
    </row>
    <row r="57" spans="1:4">
      <c r="A57" s="20" t="s">
        <v>53</v>
      </c>
      <c r="B57" s="3" t="s">
        <v>80</v>
      </c>
      <c r="C57" s="3" t="s">
        <v>131</v>
      </c>
      <c r="D57" s="16" t="s">
        <v>212</v>
      </c>
    </row>
    <row r="58" spans="1:4">
      <c r="A58" s="20" t="s">
        <v>54</v>
      </c>
      <c r="B58" s="3" t="s">
        <v>80</v>
      </c>
      <c r="C58" s="3" t="s">
        <v>132</v>
      </c>
      <c r="D58" s="16" t="s">
        <v>213</v>
      </c>
    </row>
    <row r="59" spans="1:4">
      <c r="A59" s="20" t="s">
        <v>55</v>
      </c>
      <c r="B59" s="3" t="s">
        <v>80</v>
      </c>
      <c r="C59" s="3" t="s">
        <v>133</v>
      </c>
      <c r="D59" s="16" t="s">
        <v>214</v>
      </c>
    </row>
    <row r="60" spans="1:4">
      <c r="A60" s="20" t="s">
        <v>56</v>
      </c>
      <c r="B60" s="3" t="s">
        <v>80</v>
      </c>
      <c r="C60" s="3" t="s">
        <v>134</v>
      </c>
      <c r="D60" s="16" t="s">
        <v>215</v>
      </c>
    </row>
    <row r="61" spans="1:4">
      <c r="A61" s="20" t="s">
        <v>57</v>
      </c>
      <c r="B61" s="3" t="s">
        <v>80</v>
      </c>
      <c r="C61" s="3" t="s">
        <v>135</v>
      </c>
      <c r="D61" s="16" t="s">
        <v>216</v>
      </c>
    </row>
    <row r="62" spans="1:4">
      <c r="A62" s="20" t="s">
        <v>58</v>
      </c>
      <c r="B62" s="3" t="s">
        <v>80</v>
      </c>
      <c r="C62" s="3" t="s">
        <v>136</v>
      </c>
      <c r="D62" s="16" t="s">
        <v>217</v>
      </c>
    </row>
    <row r="63" spans="1:4">
      <c r="A63" s="20" t="s">
        <v>59</v>
      </c>
      <c r="B63" s="3" t="s">
        <v>80</v>
      </c>
      <c r="C63" s="3" t="s">
        <v>137</v>
      </c>
      <c r="D63" s="16" t="s">
        <v>218</v>
      </c>
    </row>
    <row r="64" spans="1:4">
      <c r="A64" s="20" t="s">
        <v>60</v>
      </c>
      <c r="B64" s="3" t="s">
        <v>80</v>
      </c>
      <c r="C64" s="3" t="s">
        <v>138</v>
      </c>
      <c r="D64" s="16" t="s">
        <v>219</v>
      </c>
    </row>
    <row r="65" spans="1:4">
      <c r="A65" s="20" t="s">
        <v>61</v>
      </c>
      <c r="B65" s="3" t="s">
        <v>80</v>
      </c>
      <c r="C65" s="3" t="s">
        <v>139</v>
      </c>
      <c r="D65" s="16" t="s">
        <v>220</v>
      </c>
    </row>
    <row r="66" spans="1:4">
      <c r="A66" s="20" t="s">
        <v>62</v>
      </c>
      <c r="B66" s="3" t="s">
        <v>80</v>
      </c>
      <c r="C66" s="3" t="s">
        <v>140</v>
      </c>
      <c r="D66" s="16" t="s">
        <v>221</v>
      </c>
    </row>
    <row r="67" spans="1:4">
      <c r="A67" s="20" t="s">
        <v>63</v>
      </c>
      <c r="B67" s="3" t="s">
        <v>80</v>
      </c>
      <c r="C67" s="3" t="s">
        <v>141</v>
      </c>
      <c r="D67" s="16" t="s">
        <v>222</v>
      </c>
    </row>
    <row r="68" spans="1:4">
      <c r="A68" s="20" t="s">
        <v>64</v>
      </c>
      <c r="B68" s="3" t="s">
        <v>80</v>
      </c>
      <c r="C68" s="3" t="s">
        <v>142</v>
      </c>
      <c r="D68" s="16" t="s">
        <v>223</v>
      </c>
    </row>
    <row r="69" spans="1:4">
      <c r="A69" s="20" t="s">
        <v>54</v>
      </c>
      <c r="B69" s="3" t="s">
        <v>80</v>
      </c>
      <c r="C69" s="3" t="s">
        <v>143</v>
      </c>
      <c r="D69" s="16" t="s">
        <v>224</v>
      </c>
    </row>
    <row r="70" spans="1:4">
      <c r="A70" s="20" t="s">
        <v>243</v>
      </c>
      <c r="B70" s="3" t="s">
        <v>80</v>
      </c>
      <c r="C70" s="3" t="s">
        <v>144</v>
      </c>
      <c r="D70" s="16" t="s">
        <v>225</v>
      </c>
    </row>
    <row r="71" spans="1:4">
      <c r="A71" s="20" t="s">
        <v>65</v>
      </c>
      <c r="B71" s="3" t="s">
        <v>80</v>
      </c>
      <c r="C71" s="3" t="s">
        <v>145</v>
      </c>
      <c r="D71" s="16" t="s">
        <v>226</v>
      </c>
    </row>
    <row r="72" spans="1:4">
      <c r="A72" s="20" t="s">
        <v>66</v>
      </c>
      <c r="B72" s="3" t="s">
        <v>80</v>
      </c>
      <c r="C72" s="3" t="s">
        <v>146</v>
      </c>
      <c r="D72" s="16" t="s">
        <v>230</v>
      </c>
    </row>
    <row r="73" spans="1:4">
      <c r="A73" s="20" t="s">
        <v>57</v>
      </c>
      <c r="B73" s="3" t="s">
        <v>80</v>
      </c>
      <c r="C73" s="3" t="s">
        <v>147</v>
      </c>
      <c r="D73" s="16" t="s">
        <v>231</v>
      </c>
    </row>
    <row r="74" spans="1:4">
      <c r="A74" s="20" t="s">
        <v>67</v>
      </c>
      <c r="B74" s="3" t="s">
        <v>80</v>
      </c>
      <c r="C74" s="3" t="s">
        <v>148</v>
      </c>
      <c r="D74" s="16" t="s">
        <v>232</v>
      </c>
    </row>
    <row r="75" spans="1:4">
      <c r="A75" s="20" t="s">
        <v>68</v>
      </c>
      <c r="B75" s="3" t="s">
        <v>80</v>
      </c>
      <c r="C75" s="3" t="s">
        <v>149</v>
      </c>
      <c r="D75" s="16" t="s">
        <v>233</v>
      </c>
    </row>
    <row r="76" spans="1:4">
      <c r="A76" s="20" t="s">
        <v>69</v>
      </c>
      <c r="B76" s="3" t="s">
        <v>80</v>
      </c>
      <c r="C76" s="3" t="s">
        <v>150</v>
      </c>
      <c r="D76" s="16" t="s">
        <v>234</v>
      </c>
    </row>
    <row r="77" spans="1:4">
      <c r="A77" s="20" t="s">
        <v>245</v>
      </c>
      <c r="B77" s="3" t="s">
        <v>80</v>
      </c>
      <c r="C77" s="3"/>
      <c r="D77" s="16" t="s">
        <v>235</v>
      </c>
    </row>
    <row r="78" spans="1:4">
      <c r="A78" s="20" t="s">
        <v>227</v>
      </c>
      <c r="B78" s="3" t="s">
        <v>80</v>
      </c>
      <c r="C78" s="3" t="s">
        <v>151</v>
      </c>
      <c r="D78" s="16" t="s">
        <v>244</v>
      </c>
    </row>
    <row r="79" spans="1:4">
      <c r="A79" s="20" t="s">
        <v>70</v>
      </c>
      <c r="B79" s="3" t="s">
        <v>80</v>
      </c>
      <c r="C79" s="4" t="s">
        <v>151</v>
      </c>
      <c r="D79" s="16" t="s">
        <v>247</v>
      </c>
    </row>
    <row r="83" spans="1:1">
      <c r="A83" s="19"/>
    </row>
  </sheetData>
  <hyperlinks>
    <hyperlink ref="D3" location="BDREMS!C1" display="BDREMS!C1" xr:uid="{00000000-0004-0000-0100-000000000000}"/>
    <hyperlink ref="D4" location="BDREMS!D1" display="BDREMS!D1" xr:uid="{00000000-0004-0000-0100-000001000000}"/>
    <hyperlink ref="D6" location="BDREMS!F1" display="BDREMS!F1" xr:uid="{00000000-0004-0000-0100-000002000000}"/>
    <hyperlink ref="D7" location="BDREMS!G1" display="BDREMS!G1" xr:uid="{00000000-0004-0000-0100-000003000000}"/>
    <hyperlink ref="D8" location="BDREMS!H1" display="BDREMS!H1" xr:uid="{00000000-0004-0000-0100-000004000000}"/>
    <hyperlink ref="D9:D12" location="BDREMS!H1" display="BDREMS!H1" xr:uid="{00000000-0004-0000-0100-000005000000}"/>
    <hyperlink ref="D9" location="BDREMS!I1" display="BDREMS!I1" xr:uid="{00000000-0004-0000-0100-000006000000}"/>
    <hyperlink ref="D10" location="BDREMS!J1" display="BDREMS!J1" xr:uid="{00000000-0004-0000-0100-000007000000}"/>
    <hyperlink ref="D11" location="BDREMS!K1" display="BDREMS!K1" xr:uid="{00000000-0004-0000-0100-000008000000}"/>
    <hyperlink ref="D12" location="BDREMS!L1" display="BDREMS!L1" xr:uid="{00000000-0004-0000-0100-000009000000}"/>
    <hyperlink ref="D17" location="BDREMS!Q1" display="BDREMS!Q1" xr:uid="{00000000-0004-0000-0100-00000A000000}"/>
    <hyperlink ref="D18" location="BDREMS!R1" display="BDREMS!R1" xr:uid="{00000000-0004-0000-0100-00000B000000}"/>
    <hyperlink ref="D19" location="BDREMS!S1" display="BDREMS!S1" xr:uid="{00000000-0004-0000-0100-00000C000000}"/>
    <hyperlink ref="D20" location="BDREMS!T1" display="BDREMS!T1" xr:uid="{00000000-0004-0000-0100-00000D000000}"/>
    <hyperlink ref="D21" location="BDREMS!U1" display="BDREMS!U1" xr:uid="{00000000-0004-0000-0100-00000E000000}"/>
    <hyperlink ref="D23" location="BDREMS!W1" display="BDREMS!W1" xr:uid="{00000000-0004-0000-0100-00000F000000}"/>
    <hyperlink ref="D24" location="BDREMS!X1" display="BDREMS!X1" xr:uid="{00000000-0004-0000-0100-000010000000}"/>
    <hyperlink ref="D27" location="BDREMS!AA1" display="BDREMS!AA1" xr:uid="{00000000-0004-0000-0100-000011000000}"/>
    <hyperlink ref="D28:D33" location="BDREMS!T1" display="BDREMS!T1" xr:uid="{00000000-0004-0000-0100-000012000000}"/>
    <hyperlink ref="D28" location="BDREMS!AB1" display="BDREMS!AB1" xr:uid="{00000000-0004-0000-0100-000013000000}"/>
    <hyperlink ref="D29" location="BDREMS!AC1" display="BDREMS!AC1" xr:uid="{00000000-0004-0000-0100-000014000000}"/>
    <hyperlink ref="D30" location="BDREMS!AD1" display="BDREMS!AD1" xr:uid="{00000000-0004-0000-0100-000015000000}"/>
    <hyperlink ref="D31" location="BDREMS!AE1" display="BDREMS!AE1" xr:uid="{00000000-0004-0000-0100-000016000000}"/>
    <hyperlink ref="D32" location="BDREMS!AF1" display="BDREMS!AF1" xr:uid="{00000000-0004-0000-0100-000017000000}"/>
    <hyperlink ref="D33" location="BDREMS!AG1" display="BDREMS!AG1" xr:uid="{00000000-0004-0000-0100-000018000000}"/>
    <hyperlink ref="D34:D44" location="BDREMS!Z1" display="BDREMS!Z1" xr:uid="{00000000-0004-0000-0100-000019000000}"/>
    <hyperlink ref="D34" location="BDREMS!AH1" display="BDREMS!AH1" xr:uid="{00000000-0004-0000-0100-00001A000000}"/>
    <hyperlink ref="D35" location="BDREMS!AI1" display="BDREMS!AI1" xr:uid="{00000000-0004-0000-0100-00001B000000}"/>
    <hyperlink ref="D36" location="BDREMS!AJ1" display="BDREMS!AJ1" xr:uid="{00000000-0004-0000-0100-00001C000000}"/>
    <hyperlink ref="D37" location="BDREMS!AK1" display="BDREMS!AK1" xr:uid="{00000000-0004-0000-0100-00001D000000}"/>
    <hyperlink ref="D38" location="BDREMS!AL1" display="BDREMS!AL1" xr:uid="{00000000-0004-0000-0100-00001E000000}"/>
    <hyperlink ref="D39" location="BDREMS!AM1" display="BDREMS!AM1" xr:uid="{00000000-0004-0000-0100-00001F000000}"/>
    <hyperlink ref="D40" location="BDREMS!AN1" display="BDREMS!AN1" xr:uid="{00000000-0004-0000-0100-000020000000}"/>
    <hyperlink ref="D41" location="BDREMS!AO1" display="BDREMS!AO1" xr:uid="{00000000-0004-0000-0100-000021000000}"/>
    <hyperlink ref="D42" location="BDREMS!AP1" display="BDREMS!AP1" xr:uid="{00000000-0004-0000-0100-000022000000}"/>
    <hyperlink ref="D43" location="BDREMS!AQ1" display="BDREMS!AQ1" xr:uid="{00000000-0004-0000-0100-000023000000}"/>
    <hyperlink ref="D44" location="BDREMS!AR1" display="BDREMS!AR1" xr:uid="{00000000-0004-0000-0100-000024000000}"/>
    <hyperlink ref="D45:D51" location="BDREMS!AK1" display="BDREMS!AK1" xr:uid="{00000000-0004-0000-0100-000025000000}"/>
    <hyperlink ref="D45" location="BDREMS!AS1" display="BDREMS!AS1" xr:uid="{00000000-0004-0000-0100-000026000000}"/>
    <hyperlink ref="D46" location="BDREMS!AT1" display="BDREMS!AT1" xr:uid="{00000000-0004-0000-0100-000027000000}"/>
    <hyperlink ref="D47" location="BDREMS!AU1" display="BDREMS!AU1" xr:uid="{00000000-0004-0000-0100-000028000000}"/>
    <hyperlink ref="D48" location="BDREMS!AV1" display="BDREMS!AV1" xr:uid="{00000000-0004-0000-0100-000029000000}"/>
    <hyperlink ref="D49" location="BDREMS!AW1" display="BDREMS!AW1" xr:uid="{00000000-0004-0000-0100-00002A000000}"/>
    <hyperlink ref="D50" location="BDREMS!AX1" display="BDREMS!AX1" xr:uid="{00000000-0004-0000-0100-00002B000000}"/>
    <hyperlink ref="D51" location="BDREMS!AY1" display="BDREMS!AY1" xr:uid="{00000000-0004-0000-0100-00002C000000}"/>
    <hyperlink ref="D54" location="BDREMS!BB1" display="BDREMS!BB1" xr:uid="{00000000-0004-0000-0100-00002D000000}"/>
    <hyperlink ref="D55" location="BDREMS!BC1" display="BDREMS!BC1" xr:uid="{00000000-0004-0000-0100-00002E000000}"/>
    <hyperlink ref="D56" location="BDREMS!BD1" display="BDREMS!BD1" xr:uid="{00000000-0004-0000-0100-00002F000000}"/>
    <hyperlink ref="D58" location="BDREMS!BF1" display="BDREMS!BF1" xr:uid="{00000000-0004-0000-0100-000030000000}"/>
    <hyperlink ref="D59" location="BDREMS!BG1" display="BDREMS!BG1" xr:uid="{00000000-0004-0000-0100-000031000000}"/>
    <hyperlink ref="D60" location="BDREMS!BH1" display="BDREMS!BH1" xr:uid="{00000000-0004-0000-0100-000032000000}"/>
    <hyperlink ref="D61" location="BDREMS!BI1" display="BDREMS!BI1" xr:uid="{00000000-0004-0000-0100-000033000000}"/>
    <hyperlink ref="D62" location="BDREMS!BJ1" display="BDREMS!BJ1" xr:uid="{00000000-0004-0000-0100-000034000000}"/>
    <hyperlink ref="D63" location="BDREMS!BK1" display="BDREMS!BK1" xr:uid="{00000000-0004-0000-0100-000035000000}"/>
    <hyperlink ref="D64" location="BDREMS!BL1" display="BDREMS!BL1" xr:uid="{00000000-0004-0000-0100-000036000000}"/>
    <hyperlink ref="D65" location="BDREMS!BM1" display="BDREMS!BM1" xr:uid="{00000000-0004-0000-0100-000037000000}"/>
    <hyperlink ref="D66" location="BDREMS!BN1" display="BDREMS!BN1" xr:uid="{00000000-0004-0000-0100-000038000000}"/>
    <hyperlink ref="D67" location="BDREMS!BO1" display="BDREMS!BO1" xr:uid="{00000000-0004-0000-0100-000039000000}"/>
    <hyperlink ref="D68" location="BDREMS!BP1" display="BDREMS!BP1" xr:uid="{00000000-0004-0000-0100-00003A000000}"/>
    <hyperlink ref="D69" location="BDREMS!BQ1" display="BDREMS!BQ1" xr:uid="{00000000-0004-0000-0100-00003B000000}"/>
    <hyperlink ref="D71" location="BDREMS!BS1" display="BDREMS!BS1" xr:uid="{00000000-0004-0000-0100-00003C000000}"/>
    <hyperlink ref="D72" location="BDREMS!BT1" display="BDREMS!BT1" xr:uid="{00000000-0004-0000-0100-00003D000000}"/>
    <hyperlink ref="D73" location="BDREMS!BU1" display="BDREMS!BU1" xr:uid="{00000000-0004-0000-0100-00003E000000}"/>
    <hyperlink ref="D74:D79" location="BDREMS!BK1" display="BDREMS!BK1" xr:uid="{00000000-0004-0000-0100-00003F000000}"/>
    <hyperlink ref="D74" location="BDREMS!BV1" display="BDREMS!BV1" xr:uid="{00000000-0004-0000-0100-000040000000}"/>
    <hyperlink ref="D75" location="BDREMS!BW1" display="BDREMS!BW1" xr:uid="{00000000-0004-0000-0100-000041000000}"/>
    <hyperlink ref="D76" location="BDREMS!BX1" display="BDREMS!BX1" xr:uid="{00000000-0004-0000-0100-000042000000}"/>
    <hyperlink ref="D78" location="BDREMS!BZ1" display="BDREMS!BZ1" xr:uid="{00000000-0004-0000-0100-000043000000}"/>
    <hyperlink ref="D79" location="BDREMS!CA1" display="BDREMS!CA1" xr:uid="{00000000-0004-0000-0100-000044000000}"/>
    <hyperlink ref="D5" location="BDREMS!E1" display="BDREMS!E1" xr:uid="{00000000-0004-0000-0100-000045000000}"/>
    <hyperlink ref="D13:D16" location="BDREMS!H1" display="BDREMS!H1" xr:uid="{00000000-0004-0000-0100-000046000000}"/>
    <hyperlink ref="D13" location="BDREMS!M1" display="BDREMS!M1" xr:uid="{00000000-0004-0000-0100-000047000000}"/>
    <hyperlink ref="D14" location="BDREMS!N1" display="BDREMS!N1" xr:uid="{00000000-0004-0000-0100-000048000000}"/>
    <hyperlink ref="D15" location="BDREMS!O1" display="BDREMS!O1" xr:uid="{00000000-0004-0000-0100-000049000000}"/>
    <hyperlink ref="D16" location="BDREMS!P1" display="BDREMS!P1" xr:uid="{00000000-0004-0000-0100-00004A000000}"/>
    <hyperlink ref="D22" location="BDREMS!V1" display="BDREMS!V1" xr:uid="{00000000-0004-0000-0100-00004B000000}"/>
    <hyperlink ref="D25" location="BDREMS!Y1" display="BDREMS!Y1" xr:uid="{00000000-0004-0000-0100-00004C000000}"/>
    <hyperlink ref="D26" location="BDREMS!Z1" display="BDREMS!Z1" xr:uid="{00000000-0004-0000-0100-00004D000000}"/>
    <hyperlink ref="D52" location="BDREMS!AZ1" display="BDREMS!AZ1" xr:uid="{00000000-0004-0000-0100-00004E000000}"/>
    <hyperlink ref="D53" location="BDREMS!BA1" display="BDREMS!BA1" xr:uid="{00000000-0004-0000-0100-00004F000000}"/>
    <hyperlink ref="D57" location="BDREMS!BE1" display="BDREMS!BE1" xr:uid="{00000000-0004-0000-0100-000050000000}"/>
    <hyperlink ref="D70" location="BDREMS!BR1" display="BDREMS!BR1" xr:uid="{00000000-0004-0000-0100-000051000000}"/>
    <hyperlink ref="D77" location="BDREMS!BY1" display="BDREMS!BY1" xr:uid="{00000000-0004-0000-0100-000052000000}"/>
  </hyperlinks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A164"/>
  <sheetViews>
    <sheetView zoomScale="75" workbookViewId="0">
      <pane xSplit="2" ySplit="3" topLeftCell="AG4" activePane="bottomRight" state="frozen"/>
      <selection pane="topRight" activeCell="C1" sqref="C1"/>
      <selection pane="bottomLeft" activeCell="A4" sqref="A4"/>
      <selection pane="bottomRight" activeCell="AB4" sqref="AB4"/>
    </sheetView>
  </sheetViews>
  <sheetFormatPr baseColWidth="10" defaultRowHeight="15"/>
  <cols>
    <col min="1" max="2" width="11.5" bestFit="1" customWidth="1"/>
    <col min="3" max="3" width="14.5" style="8" bestFit="1" customWidth="1"/>
    <col min="4" max="4" width="13.1640625" bestFit="1" customWidth="1"/>
    <col min="5" max="6" width="14.5" bestFit="1" customWidth="1"/>
    <col min="7" max="9" width="13.1640625" bestFit="1" customWidth="1"/>
    <col min="10" max="10" width="12.5" bestFit="1" customWidth="1"/>
    <col min="11" max="13" width="13.1640625" bestFit="1" customWidth="1"/>
    <col min="14" max="14" width="11.5" customWidth="1"/>
    <col min="15" max="15" width="11.83203125" bestFit="1" customWidth="1"/>
    <col min="16" max="16" width="13.1640625" bestFit="1" customWidth="1"/>
    <col min="17" max="17" width="14.5" bestFit="1" customWidth="1"/>
    <col min="18" max="18" width="16.5" bestFit="1" customWidth="1"/>
    <col min="19" max="23" width="11.6640625" bestFit="1" customWidth="1"/>
    <col min="24" max="24" width="12.83203125" customWidth="1"/>
    <col min="25" max="25" width="11.6640625" bestFit="1" customWidth="1"/>
    <col min="26" max="26" width="18.5" customWidth="1"/>
    <col min="27" max="27" width="15.33203125" customWidth="1"/>
    <col min="28" max="29" width="13.1640625" bestFit="1" customWidth="1"/>
    <col min="30" max="30" width="11.83203125" bestFit="1" customWidth="1"/>
    <col min="31" max="32" width="13.1640625" bestFit="1" customWidth="1"/>
    <col min="33" max="33" width="11.6640625" bestFit="1" customWidth="1"/>
    <col min="34" max="35" width="13.1640625" bestFit="1" customWidth="1"/>
    <col min="36" max="37" width="11.83203125" bestFit="1" customWidth="1"/>
    <col min="38" max="38" width="11.6640625" bestFit="1" customWidth="1"/>
    <col min="39" max="39" width="16.5" bestFit="1" customWidth="1"/>
    <col min="40" max="40" width="14.5" bestFit="1" customWidth="1"/>
    <col min="41" max="41" width="13.1640625" bestFit="1" customWidth="1"/>
    <col min="42" max="42" width="14.5" bestFit="1" customWidth="1"/>
    <col min="43" max="43" width="11.6640625" bestFit="1" customWidth="1"/>
    <col min="44" max="44" width="11.5" customWidth="1"/>
    <col min="45" max="45" width="11.6640625" bestFit="1" customWidth="1"/>
    <col min="46" max="47" width="16.5" bestFit="1" customWidth="1"/>
    <col min="48" max="49" width="11.6640625" bestFit="1" customWidth="1"/>
    <col min="50" max="50" width="11.6640625" style="7" bestFit="1" customWidth="1"/>
    <col min="51" max="51" width="14.33203125" style="7" bestFit="1" customWidth="1"/>
    <col min="52" max="52" width="17.33203125" customWidth="1"/>
    <col min="53" max="53" width="13.83203125" customWidth="1"/>
    <col min="54" max="54" width="15.5" customWidth="1"/>
    <col min="55" max="55" width="13.5" bestFit="1" customWidth="1"/>
    <col min="56" max="56" width="12" bestFit="1" customWidth="1"/>
    <col min="57" max="57" width="14.83203125" customWidth="1"/>
    <col min="58" max="58" width="13.83203125" customWidth="1"/>
    <col min="59" max="59" width="15" customWidth="1"/>
    <col min="60" max="60" width="14.5" customWidth="1"/>
    <col min="61" max="61" width="14.33203125" customWidth="1"/>
    <col min="62" max="62" width="13.5" customWidth="1"/>
    <col min="63" max="63" width="16.83203125" customWidth="1"/>
    <col min="64" max="65" width="15" customWidth="1"/>
    <col min="66" max="66" width="16.33203125" customWidth="1"/>
    <col min="67" max="67" width="12" bestFit="1" customWidth="1"/>
    <col min="68" max="68" width="13.6640625" customWidth="1"/>
    <col min="69" max="69" width="14.5" customWidth="1"/>
    <col min="70" max="70" width="14.6640625" customWidth="1"/>
    <col min="71" max="71" width="13.6640625" customWidth="1"/>
    <col min="72" max="72" width="14.83203125" customWidth="1"/>
    <col min="73" max="73" width="14.5" customWidth="1"/>
    <col min="74" max="74" width="12" bestFit="1" customWidth="1"/>
    <col min="75" max="75" width="15.1640625" customWidth="1"/>
    <col min="76" max="76" width="11.83203125" bestFit="1" customWidth="1"/>
    <col min="77" max="77" width="14.5" bestFit="1" customWidth="1"/>
  </cols>
  <sheetData>
    <row r="1" spans="1:79" ht="113">
      <c r="A1" s="86" t="s">
        <v>251</v>
      </c>
      <c r="B1" s="87"/>
      <c r="C1" s="26" t="s">
        <v>0</v>
      </c>
      <c r="D1" s="27" t="s">
        <v>1</v>
      </c>
      <c r="E1" s="27" t="s">
        <v>2</v>
      </c>
      <c r="F1" s="27" t="s">
        <v>3</v>
      </c>
      <c r="G1" s="27" t="s">
        <v>4</v>
      </c>
      <c r="H1" s="27" t="s">
        <v>5</v>
      </c>
      <c r="I1" s="27" t="s">
        <v>6</v>
      </c>
      <c r="J1" s="27" t="s">
        <v>7</v>
      </c>
      <c r="K1" s="27" t="s">
        <v>8</v>
      </c>
      <c r="L1" s="27" t="s">
        <v>9</v>
      </c>
      <c r="M1" s="27" t="s">
        <v>10</v>
      </c>
      <c r="N1" s="27" t="s">
        <v>11</v>
      </c>
      <c r="O1" s="27" t="s">
        <v>12</v>
      </c>
      <c r="P1" s="27" t="s">
        <v>13</v>
      </c>
      <c r="Q1" s="27" t="s">
        <v>14</v>
      </c>
      <c r="R1" s="27" t="s">
        <v>15</v>
      </c>
      <c r="S1" s="27" t="s">
        <v>16</v>
      </c>
      <c r="T1" s="27" t="s">
        <v>17</v>
      </c>
      <c r="U1" s="27" t="s">
        <v>18</v>
      </c>
      <c r="V1" s="27" t="s">
        <v>19</v>
      </c>
      <c r="W1" s="27" t="s">
        <v>20</v>
      </c>
      <c r="X1" s="27" t="s">
        <v>21</v>
      </c>
      <c r="Y1" s="27" t="s">
        <v>22</v>
      </c>
      <c r="Z1" s="28" t="s">
        <v>23</v>
      </c>
      <c r="AA1" s="28" t="s">
        <v>24</v>
      </c>
      <c r="AB1" s="28" t="s">
        <v>25</v>
      </c>
      <c r="AC1" s="28" t="s">
        <v>26</v>
      </c>
      <c r="AD1" s="27" t="s">
        <v>27</v>
      </c>
      <c r="AE1" s="27" t="s">
        <v>28</v>
      </c>
      <c r="AF1" s="27" t="s">
        <v>29</v>
      </c>
      <c r="AG1" s="27" t="s">
        <v>30</v>
      </c>
      <c r="AH1" s="27" t="s">
        <v>31</v>
      </c>
      <c r="AI1" s="27" t="s">
        <v>32</v>
      </c>
      <c r="AJ1" s="27" t="s">
        <v>33</v>
      </c>
      <c r="AK1" s="27" t="s">
        <v>34</v>
      </c>
      <c r="AL1" s="27" t="s">
        <v>35</v>
      </c>
      <c r="AM1" s="27" t="s">
        <v>36</v>
      </c>
      <c r="AN1" s="27" t="s">
        <v>37</v>
      </c>
      <c r="AO1" s="27" t="s">
        <v>237</v>
      </c>
      <c r="AP1" s="27" t="s">
        <v>39</v>
      </c>
      <c r="AQ1" s="27" t="s">
        <v>242</v>
      </c>
      <c r="AR1" s="27" t="s">
        <v>41</v>
      </c>
      <c r="AS1" s="27" t="s">
        <v>42</v>
      </c>
      <c r="AT1" s="27" t="s">
        <v>43</v>
      </c>
      <c r="AU1" s="27" t="s">
        <v>44</v>
      </c>
      <c r="AV1" s="27" t="s">
        <v>45</v>
      </c>
      <c r="AW1" s="27" t="s">
        <v>46</v>
      </c>
      <c r="AX1" s="29" t="s">
        <v>47</v>
      </c>
      <c r="AY1" s="29" t="s">
        <v>47</v>
      </c>
      <c r="AZ1" s="27" t="s">
        <v>48</v>
      </c>
      <c r="BA1" s="27" t="s">
        <v>49</v>
      </c>
      <c r="BB1" s="27" t="s">
        <v>50</v>
      </c>
      <c r="BC1" s="27" t="s">
        <v>51</v>
      </c>
      <c r="BD1" s="27" t="s">
        <v>52</v>
      </c>
      <c r="BE1" s="27" t="s">
        <v>53</v>
      </c>
      <c r="BF1" s="27" t="s">
        <v>54</v>
      </c>
      <c r="BG1" s="27" t="s">
        <v>55</v>
      </c>
      <c r="BH1" s="27" t="s">
        <v>56</v>
      </c>
      <c r="BI1" s="27" t="s">
        <v>57</v>
      </c>
      <c r="BJ1" s="27" t="s">
        <v>58</v>
      </c>
      <c r="BK1" s="27" t="s">
        <v>59</v>
      </c>
      <c r="BL1" s="27" t="s">
        <v>60</v>
      </c>
      <c r="BM1" s="27" t="s">
        <v>61</v>
      </c>
      <c r="BN1" s="27" t="s">
        <v>62</v>
      </c>
      <c r="BO1" s="27" t="s">
        <v>63</v>
      </c>
      <c r="BP1" s="27" t="s">
        <v>64</v>
      </c>
      <c r="BQ1" s="27" t="s">
        <v>54</v>
      </c>
      <c r="BR1" s="27" t="s">
        <v>243</v>
      </c>
      <c r="BS1" s="27" t="s">
        <v>65</v>
      </c>
      <c r="BT1" s="27" t="s">
        <v>66</v>
      </c>
      <c r="BU1" s="27" t="s">
        <v>57</v>
      </c>
      <c r="BV1" s="27" t="s">
        <v>67</v>
      </c>
      <c r="BW1" s="27" t="s">
        <v>68</v>
      </c>
      <c r="BX1" s="27" t="s">
        <v>69</v>
      </c>
      <c r="BY1" s="27" t="s">
        <v>245</v>
      </c>
      <c r="BZ1" s="27" t="s">
        <v>238</v>
      </c>
      <c r="CA1" s="27" t="s">
        <v>70</v>
      </c>
    </row>
    <row r="2" spans="1:79">
      <c r="A2" s="1"/>
      <c r="B2" s="2"/>
      <c r="C2" s="30" t="s">
        <v>71</v>
      </c>
      <c r="D2" s="31" t="s">
        <v>71</v>
      </c>
      <c r="E2" s="31" t="s">
        <v>71</v>
      </c>
      <c r="F2" s="31" t="s">
        <v>71</v>
      </c>
      <c r="G2" s="31" t="s">
        <v>71</v>
      </c>
      <c r="H2" s="31" t="s">
        <v>71</v>
      </c>
      <c r="I2" s="31" t="s">
        <v>71</v>
      </c>
      <c r="J2" s="31" t="s">
        <v>71</v>
      </c>
      <c r="K2" s="31" t="s">
        <v>71</v>
      </c>
      <c r="L2" s="31" t="s">
        <v>71</v>
      </c>
      <c r="M2" s="31" t="s">
        <v>71</v>
      </c>
      <c r="N2" s="31" t="s">
        <v>71</v>
      </c>
      <c r="O2" s="31" t="s">
        <v>71</v>
      </c>
      <c r="P2" s="31" t="s">
        <v>71</v>
      </c>
      <c r="Q2" s="31" t="s">
        <v>72</v>
      </c>
      <c r="R2" s="31" t="s">
        <v>71</v>
      </c>
      <c r="S2" s="32" t="s">
        <v>229</v>
      </c>
      <c r="T2" s="32" t="s">
        <v>229</v>
      </c>
      <c r="U2" s="32" t="s">
        <v>229</v>
      </c>
      <c r="V2" s="32" t="s">
        <v>229</v>
      </c>
      <c r="W2" s="32" t="s">
        <v>229</v>
      </c>
      <c r="X2" s="32" t="s">
        <v>229</v>
      </c>
      <c r="Y2" s="31" t="s">
        <v>229</v>
      </c>
      <c r="Z2" s="31"/>
      <c r="AA2" s="31" t="s">
        <v>73</v>
      </c>
      <c r="AB2" s="31" t="s">
        <v>73</v>
      </c>
      <c r="AC2" s="31" t="s">
        <v>73</v>
      </c>
      <c r="AD2" s="31" t="s">
        <v>239</v>
      </c>
      <c r="AE2" s="31" t="s">
        <v>73</v>
      </c>
      <c r="AF2" s="31" t="s">
        <v>73</v>
      </c>
      <c r="AG2" s="31"/>
      <c r="AH2" s="31" t="s">
        <v>73</v>
      </c>
      <c r="AI2" s="31" t="s">
        <v>73</v>
      </c>
      <c r="AJ2" s="31" t="s">
        <v>73</v>
      </c>
      <c r="AK2" s="31" t="s">
        <v>73</v>
      </c>
      <c r="AL2" s="33" t="s">
        <v>74</v>
      </c>
      <c r="AM2" s="31" t="s">
        <v>75</v>
      </c>
      <c r="AN2" s="31" t="s">
        <v>72</v>
      </c>
      <c r="AO2" s="31" t="s">
        <v>71</v>
      </c>
      <c r="AP2" s="31" t="s">
        <v>71</v>
      </c>
      <c r="AQ2" s="31" t="s">
        <v>229</v>
      </c>
      <c r="AR2" s="31" t="s">
        <v>71</v>
      </c>
      <c r="AS2" s="31" t="s">
        <v>229</v>
      </c>
      <c r="AT2" s="31" t="s">
        <v>72</v>
      </c>
      <c r="AU2" s="31" t="s">
        <v>72</v>
      </c>
      <c r="AV2" s="31" t="s">
        <v>76</v>
      </c>
      <c r="AW2" s="31" t="s">
        <v>76</v>
      </c>
      <c r="AX2" s="34" t="s">
        <v>77</v>
      </c>
      <c r="AY2" s="34" t="s">
        <v>78</v>
      </c>
      <c r="AZ2" s="31" t="s">
        <v>79</v>
      </c>
      <c r="BA2" s="31" t="s">
        <v>80</v>
      </c>
      <c r="BB2" s="31" t="s">
        <v>80</v>
      </c>
      <c r="BC2" s="31" t="s">
        <v>80</v>
      </c>
      <c r="BD2" s="31" t="s">
        <v>80</v>
      </c>
      <c r="BE2" s="31" t="s">
        <v>80</v>
      </c>
      <c r="BF2" s="31" t="s">
        <v>80</v>
      </c>
      <c r="BG2" s="31" t="s">
        <v>80</v>
      </c>
      <c r="BH2" s="31" t="s">
        <v>80</v>
      </c>
      <c r="BI2" s="31" t="s">
        <v>80</v>
      </c>
      <c r="BJ2" s="31" t="s">
        <v>80</v>
      </c>
      <c r="BK2" s="31" t="s">
        <v>80</v>
      </c>
      <c r="BL2" s="31" t="s">
        <v>80</v>
      </c>
      <c r="BM2" s="31" t="s">
        <v>80</v>
      </c>
      <c r="BN2" s="31" t="s">
        <v>80</v>
      </c>
      <c r="BO2" s="31" t="s">
        <v>80</v>
      </c>
      <c r="BP2" s="31" t="s">
        <v>80</v>
      </c>
      <c r="BQ2" s="31" t="s">
        <v>80</v>
      </c>
      <c r="BR2" s="31" t="s">
        <v>80</v>
      </c>
      <c r="BS2" s="31" t="s">
        <v>80</v>
      </c>
      <c r="BT2" s="31" t="s">
        <v>80</v>
      </c>
      <c r="BU2" s="31" t="s">
        <v>80</v>
      </c>
      <c r="BV2" s="31" t="s">
        <v>80</v>
      </c>
      <c r="BW2" s="31" t="s">
        <v>80</v>
      </c>
      <c r="BX2" s="31" t="s">
        <v>80</v>
      </c>
      <c r="BY2" s="31" t="s">
        <v>80</v>
      </c>
      <c r="BZ2" s="31" t="s">
        <v>80</v>
      </c>
      <c r="CA2" s="31" t="s">
        <v>80</v>
      </c>
    </row>
    <row r="3" spans="1:79">
      <c r="A3" s="6" t="s">
        <v>81</v>
      </c>
      <c r="B3" s="6" t="s">
        <v>82</v>
      </c>
      <c r="C3" s="35" t="s">
        <v>83</v>
      </c>
      <c r="D3" s="36" t="s">
        <v>84</v>
      </c>
      <c r="E3" s="36" t="s">
        <v>85</v>
      </c>
      <c r="F3" s="36" t="s">
        <v>86</v>
      </c>
      <c r="G3" s="36" t="s">
        <v>87</v>
      </c>
      <c r="H3" s="36" t="s">
        <v>88</v>
      </c>
      <c r="I3" s="36" t="s">
        <v>89</v>
      </c>
      <c r="J3" s="36" t="s">
        <v>90</v>
      </c>
      <c r="K3" s="36" t="s">
        <v>91</v>
      </c>
      <c r="L3" s="36" t="s">
        <v>92</v>
      </c>
      <c r="M3" s="36"/>
      <c r="N3" s="36"/>
      <c r="O3" s="36"/>
      <c r="P3" s="36"/>
      <c r="Q3" s="36" t="s">
        <v>93</v>
      </c>
      <c r="R3" s="36" t="s">
        <v>94</v>
      </c>
      <c r="S3" s="37" t="s">
        <v>95</v>
      </c>
      <c r="T3" s="37" t="s">
        <v>96</v>
      </c>
      <c r="U3" s="37" t="s">
        <v>97</v>
      </c>
      <c r="V3" s="37"/>
      <c r="W3" s="37" t="s">
        <v>98</v>
      </c>
      <c r="X3" s="37" t="s">
        <v>99</v>
      </c>
      <c r="Y3" s="38" t="s">
        <v>100</v>
      </c>
      <c r="Z3" s="38" t="s">
        <v>101</v>
      </c>
      <c r="AA3" s="36" t="s">
        <v>102</v>
      </c>
      <c r="AB3" s="39" t="s">
        <v>103</v>
      </c>
      <c r="AC3" s="36" t="s">
        <v>104</v>
      </c>
      <c r="AD3" s="36" t="s">
        <v>105</v>
      </c>
      <c r="AE3" s="36" t="s">
        <v>106</v>
      </c>
      <c r="AF3" s="36" t="s">
        <v>107</v>
      </c>
      <c r="AG3" s="36" t="s">
        <v>108</v>
      </c>
      <c r="AH3" s="36" t="s">
        <v>109</v>
      </c>
      <c r="AI3" s="36" t="s">
        <v>110</v>
      </c>
      <c r="AJ3" s="36" t="s">
        <v>111</v>
      </c>
      <c r="AK3" s="36" t="s">
        <v>112</v>
      </c>
      <c r="AL3" s="36" t="s">
        <v>113</v>
      </c>
      <c r="AM3" s="36" t="s">
        <v>114</v>
      </c>
      <c r="AN3" s="36" t="s">
        <v>115</v>
      </c>
      <c r="AO3" s="36" t="s">
        <v>116</v>
      </c>
      <c r="AP3" s="36" t="s">
        <v>117</v>
      </c>
      <c r="AQ3" s="36" t="s">
        <v>118</v>
      </c>
      <c r="AR3" s="36" t="s">
        <v>119</v>
      </c>
      <c r="AS3" s="36" t="s">
        <v>120</v>
      </c>
      <c r="AT3" s="36" t="s">
        <v>121</v>
      </c>
      <c r="AU3" s="36" t="s">
        <v>122</v>
      </c>
      <c r="AV3" s="36" t="s">
        <v>123</v>
      </c>
      <c r="AW3" s="36" t="s">
        <v>124</v>
      </c>
      <c r="AX3" s="40" t="s">
        <v>125</v>
      </c>
      <c r="AY3" s="40" t="s">
        <v>126</v>
      </c>
      <c r="AZ3" s="38" t="s">
        <v>127</v>
      </c>
      <c r="BA3" s="38"/>
      <c r="BB3" s="38" t="s">
        <v>128</v>
      </c>
      <c r="BC3" s="38" t="s">
        <v>129</v>
      </c>
      <c r="BD3" s="38" t="s">
        <v>130</v>
      </c>
      <c r="BE3" s="38" t="s">
        <v>131</v>
      </c>
      <c r="BF3" s="38" t="s">
        <v>132</v>
      </c>
      <c r="BG3" s="38" t="s">
        <v>133</v>
      </c>
      <c r="BH3" s="38" t="s">
        <v>134</v>
      </c>
      <c r="BI3" s="38" t="s">
        <v>135</v>
      </c>
      <c r="BJ3" s="38" t="s">
        <v>136</v>
      </c>
      <c r="BK3" s="38" t="s">
        <v>137</v>
      </c>
      <c r="BL3" s="38" t="s">
        <v>138</v>
      </c>
      <c r="BM3" s="38" t="s">
        <v>139</v>
      </c>
      <c r="BN3" s="38" t="s">
        <v>140</v>
      </c>
      <c r="BO3" s="38" t="s">
        <v>141</v>
      </c>
      <c r="BP3" s="38" t="s">
        <v>142</v>
      </c>
      <c r="BQ3" s="38" t="s">
        <v>143</v>
      </c>
      <c r="BR3" s="38" t="s">
        <v>246</v>
      </c>
      <c r="BS3" s="38" t="s">
        <v>144</v>
      </c>
      <c r="BT3" s="38" t="s">
        <v>145</v>
      </c>
      <c r="BU3" s="38" t="s">
        <v>146</v>
      </c>
      <c r="BV3" s="38" t="s">
        <v>147</v>
      </c>
      <c r="BW3" s="38" t="s">
        <v>148</v>
      </c>
      <c r="BX3" s="38" t="s">
        <v>149</v>
      </c>
      <c r="BY3" s="38"/>
      <c r="BZ3" s="38" t="s">
        <v>150</v>
      </c>
      <c r="CA3" s="36" t="s">
        <v>151</v>
      </c>
    </row>
    <row r="4" spans="1:79" ht="16">
      <c r="A4" s="41">
        <v>1980</v>
      </c>
      <c r="B4" s="42">
        <v>1</v>
      </c>
      <c r="C4" s="68">
        <v>123179</v>
      </c>
      <c r="D4" s="68">
        <v>12766</v>
      </c>
      <c r="E4" s="43">
        <v>110413</v>
      </c>
      <c r="F4" s="43">
        <v>78220</v>
      </c>
      <c r="G4" s="43">
        <v>16307</v>
      </c>
      <c r="H4" s="43">
        <v>26453</v>
      </c>
      <c r="I4" s="43">
        <v>24645</v>
      </c>
      <c r="J4" s="43">
        <v>1808</v>
      </c>
      <c r="K4" s="43">
        <v>12398</v>
      </c>
      <c r="L4" s="43">
        <v>10199</v>
      </c>
      <c r="M4" s="43">
        <v>7703.127692307693</v>
      </c>
      <c r="N4" s="43">
        <v>1195.5535242822104</v>
      </c>
      <c r="O4" s="43">
        <v>641.51212413944336</v>
      </c>
      <c r="P4" s="43">
        <v>5866.0620438860396</v>
      </c>
      <c r="Q4" s="43">
        <v>23603</v>
      </c>
      <c r="R4" s="43">
        <v>1339130.2889697468</v>
      </c>
      <c r="S4" s="44">
        <v>0.19161545393289442</v>
      </c>
      <c r="T4" s="44">
        <v>0.18513167987726925</v>
      </c>
      <c r="U4" s="44">
        <v>0.18979579321763659</v>
      </c>
      <c r="V4" s="44">
        <v>0.21614932034895518</v>
      </c>
      <c r="W4" s="44">
        <v>0.26738183577996449</v>
      </c>
      <c r="X4" s="44">
        <v>0.39405824100401998</v>
      </c>
      <c r="Y4" s="44">
        <v>0.41917944610803426</v>
      </c>
      <c r="Z4" s="43">
        <v>1632.0841717476424</v>
      </c>
      <c r="AA4" s="72">
        <v>37417.538999999997</v>
      </c>
      <c r="AB4" s="43">
        <v>14215.902073738544</v>
      </c>
      <c r="AC4" s="43">
        <v>26970.475999999999</v>
      </c>
      <c r="AD4" s="73">
        <v>19.711680000000001</v>
      </c>
      <c r="AE4" s="43">
        <v>12835.209073738548</v>
      </c>
      <c r="AF4" s="46">
        <v>12412.230687198857</v>
      </c>
      <c r="AG4" s="47">
        <v>0.96704546189238749</v>
      </c>
      <c r="AH4" s="46">
        <v>9705.2337708307477</v>
      </c>
      <c r="AI4" s="46">
        <v>9368.8722392464661</v>
      </c>
      <c r="AJ4" s="46">
        <v>1646.0037039871104</v>
      </c>
      <c r="AK4" s="46">
        <v>1691.4587978142088</v>
      </c>
      <c r="AL4" s="48">
        <v>9.712313667034854</v>
      </c>
      <c r="AM4" s="43">
        <v>6342001.6550810672</v>
      </c>
      <c r="AN4" s="49">
        <v>11662</v>
      </c>
      <c r="AO4" s="49">
        <v>9690</v>
      </c>
      <c r="AP4" s="43">
        <v>100723</v>
      </c>
      <c r="AQ4" s="44">
        <v>0.19909418533954831</v>
      </c>
      <c r="AR4" s="43">
        <v>6228.7922332351636</v>
      </c>
      <c r="AS4" s="50">
        <v>0.21318000000000001</v>
      </c>
      <c r="AT4" s="51">
        <v>46210.903998578833</v>
      </c>
      <c r="AU4" s="51">
        <v>190498.2632376588</v>
      </c>
      <c r="AV4" s="52">
        <v>15.648666666666665</v>
      </c>
      <c r="AW4" s="52">
        <v>16.076666666666668</v>
      </c>
      <c r="AX4" s="53">
        <v>0.70890143906992142</v>
      </c>
      <c r="AY4" s="53">
        <v>1.4106333333333332</v>
      </c>
      <c r="AZ4" s="54">
        <v>15206.387601672877</v>
      </c>
      <c r="BA4" s="74">
        <v>-12352.836271749613</v>
      </c>
      <c r="BB4" s="51">
        <v>6782.4431175329401</v>
      </c>
      <c r="BC4" s="51">
        <v>268.96474181505442</v>
      </c>
      <c r="BD4" s="51">
        <v>25.640218612733719</v>
      </c>
      <c r="BE4" s="51">
        <v>1597.5763078667865</v>
      </c>
      <c r="BF4" s="51">
        <v>364.40746764471402</v>
      </c>
      <c r="BG4" s="51">
        <v>1421.1879524224064</v>
      </c>
      <c r="BH4" s="51">
        <v>2892.9217766252896</v>
      </c>
      <c r="BI4" s="51">
        <v>186.34634303779478</v>
      </c>
      <c r="BJ4" s="51">
        <v>25.398309508161283</v>
      </c>
      <c r="BK4" s="51">
        <v>7412.7167347181512</v>
      </c>
      <c r="BL4" s="51">
        <v>647.8989902612368</v>
      </c>
      <c r="BM4" s="51">
        <v>500.66682521587916</v>
      </c>
      <c r="BN4" s="51">
        <v>2316.7911112261277</v>
      </c>
      <c r="BO4" s="51">
        <v>1.706292605772864</v>
      </c>
      <c r="BP4" s="51">
        <v>270.16316266918233</v>
      </c>
      <c r="BQ4" s="51">
        <v>156.94010016041554</v>
      </c>
      <c r="BR4" s="51">
        <v>1.2974252768036037E-10</v>
      </c>
      <c r="BS4" s="51">
        <v>2540.9279869832872</v>
      </c>
      <c r="BT4" s="51">
        <v>401.06684235340953</v>
      </c>
      <c r="BU4" s="51">
        <v>269.02467868565998</v>
      </c>
      <c r="BV4" s="51">
        <v>304.88261169028431</v>
      </c>
      <c r="BW4" s="51">
        <v>2.6272938892171567</v>
      </c>
      <c r="BX4" s="51">
        <v>-630.27361718521115</v>
      </c>
      <c r="BY4" s="51"/>
      <c r="BZ4" s="51">
        <v>355.2919</v>
      </c>
      <c r="CA4" s="43">
        <v>89132.821643902906</v>
      </c>
    </row>
    <row r="5" spans="1:79" ht="16">
      <c r="A5" s="41">
        <v>1980</v>
      </c>
      <c r="B5" s="42">
        <v>2</v>
      </c>
      <c r="C5" s="68">
        <v>123597</v>
      </c>
      <c r="D5" s="68">
        <v>13092</v>
      </c>
      <c r="E5" s="43">
        <v>110505</v>
      </c>
      <c r="F5" s="43">
        <v>78262</v>
      </c>
      <c r="G5" s="43">
        <v>16965</v>
      </c>
      <c r="H5" s="43">
        <v>25576</v>
      </c>
      <c r="I5" s="43">
        <v>24347</v>
      </c>
      <c r="J5" s="43">
        <v>1229</v>
      </c>
      <c r="K5" s="43">
        <v>12719</v>
      </c>
      <c r="L5" s="43">
        <v>9925</v>
      </c>
      <c r="M5" s="43">
        <v>7385.3169230769236</v>
      </c>
      <c r="N5" s="43">
        <v>1030.9910211141319</v>
      </c>
      <c r="O5" s="43">
        <v>592.46515288632554</v>
      </c>
      <c r="P5" s="43">
        <v>5761.8607490764671</v>
      </c>
      <c r="Q5" s="43">
        <v>24670</v>
      </c>
      <c r="R5" s="43">
        <v>1348272.1681324828</v>
      </c>
      <c r="S5" s="44">
        <v>0.1996003139234771</v>
      </c>
      <c r="T5" s="44">
        <v>0.20400705323145332</v>
      </c>
      <c r="U5" s="44">
        <v>0.19092248747421162</v>
      </c>
      <c r="V5" s="44">
        <v>0.23699018359551485</v>
      </c>
      <c r="W5" s="44">
        <v>0.28343423225096315</v>
      </c>
      <c r="X5" s="44">
        <v>0.44624685138539044</v>
      </c>
      <c r="Y5" s="44">
        <v>0.46799849007823607</v>
      </c>
      <c r="Z5" s="43">
        <v>1636.6968105306955</v>
      </c>
      <c r="AA5" s="72">
        <v>37469.834000000003</v>
      </c>
      <c r="AB5" s="43">
        <v>14199.582535242307</v>
      </c>
      <c r="AC5" s="43">
        <v>27048.434000000001</v>
      </c>
      <c r="AD5" s="73">
        <v>15.862639999999999</v>
      </c>
      <c r="AE5" s="43">
        <v>12718.204535242308</v>
      </c>
      <c r="AF5" s="46">
        <v>12298.659114134834</v>
      </c>
      <c r="AG5" s="47">
        <v>0.96701221308834051</v>
      </c>
      <c r="AH5" s="46">
        <v>9590.4446734644389</v>
      </c>
      <c r="AI5" s="46">
        <v>9257.8254229199338</v>
      </c>
      <c r="AJ5" s="46">
        <v>1669.5335092629864</v>
      </c>
      <c r="AK5" s="46">
        <v>1715.5791074681247</v>
      </c>
      <c r="AL5" s="48">
        <v>10.432546142277985</v>
      </c>
      <c r="AM5" s="43">
        <v>6405192.8013913659</v>
      </c>
      <c r="AN5" s="49">
        <v>12433</v>
      </c>
      <c r="AO5" s="49">
        <v>9880</v>
      </c>
      <c r="AP5" s="43">
        <v>100625</v>
      </c>
      <c r="AQ5" s="44">
        <v>0.20781413508974031</v>
      </c>
      <c r="AR5" s="43">
        <v>6197.5703826779218</v>
      </c>
      <c r="AS5" s="50">
        <v>0.22650333333333333</v>
      </c>
      <c r="AT5" s="51">
        <v>47296.764027099875</v>
      </c>
      <c r="AU5" s="51">
        <v>197687.97625562033</v>
      </c>
      <c r="AV5" s="52">
        <v>18.222333333333335</v>
      </c>
      <c r="AW5" s="52">
        <v>12.573333333333332</v>
      </c>
      <c r="AX5" s="53">
        <v>0.71904510809644795</v>
      </c>
      <c r="AY5" s="53">
        <v>1.3907333333333334</v>
      </c>
      <c r="AZ5" s="54">
        <v>16021.295265829849</v>
      </c>
      <c r="BA5" s="74">
        <v>-13712.154137051051</v>
      </c>
      <c r="BB5" s="51">
        <v>6886.1095460164852</v>
      </c>
      <c r="BC5" s="51">
        <v>275.3514753826019</v>
      </c>
      <c r="BD5" s="51">
        <v>26.140555325002335</v>
      </c>
      <c r="BE5" s="51">
        <v>1626.1707194911362</v>
      </c>
      <c r="BF5" s="51">
        <v>378.42308997139997</v>
      </c>
      <c r="BG5" s="51">
        <v>1441.4801278883517</v>
      </c>
      <c r="BH5" s="51">
        <v>2924.0811175972626</v>
      </c>
      <c r="BI5" s="51">
        <v>188.32809201616331</v>
      </c>
      <c r="BJ5" s="51">
        <v>26.134368344568639</v>
      </c>
      <c r="BK5" s="51">
        <v>7546.2446672316128</v>
      </c>
      <c r="BL5" s="51">
        <v>653.85392461187257</v>
      </c>
      <c r="BM5" s="51">
        <v>510.30589925803815</v>
      </c>
      <c r="BN5" s="51">
        <v>2356.9279799955675</v>
      </c>
      <c r="BO5" s="51">
        <v>1.7219753904410182</v>
      </c>
      <c r="BP5" s="51">
        <v>268.87384003004388</v>
      </c>
      <c r="BQ5" s="51">
        <v>158.74909604845425</v>
      </c>
      <c r="BR5" s="51">
        <v>7.7845516608216202E-11</v>
      </c>
      <c r="BS5" s="51">
        <v>2595.9127329110042</v>
      </c>
      <c r="BT5" s="51">
        <v>411.09726099636612</v>
      </c>
      <c r="BU5" s="51">
        <v>271.07809893208486</v>
      </c>
      <c r="BV5" s="51">
        <v>314.12145217807466</v>
      </c>
      <c r="BW5" s="51">
        <v>3.5845478549036489</v>
      </c>
      <c r="BX5" s="51">
        <v>-660.13512121512622</v>
      </c>
      <c r="BY5" s="51"/>
      <c r="BZ5" s="51">
        <v>428.28289999999998</v>
      </c>
      <c r="CA5" s="43">
        <v>90342.996611403752</v>
      </c>
    </row>
    <row r="6" spans="1:79" ht="16">
      <c r="A6" s="41">
        <v>1980</v>
      </c>
      <c r="B6" s="42">
        <v>3</v>
      </c>
      <c r="C6" s="68">
        <v>123107</v>
      </c>
      <c r="D6" s="68">
        <v>13314</v>
      </c>
      <c r="E6" s="43">
        <v>109793</v>
      </c>
      <c r="F6" s="43">
        <v>77910</v>
      </c>
      <c r="G6" s="43">
        <v>17248</v>
      </c>
      <c r="H6" s="43">
        <v>25960</v>
      </c>
      <c r="I6" s="43">
        <v>23698</v>
      </c>
      <c r="J6" s="43">
        <v>2262</v>
      </c>
      <c r="K6" s="43">
        <v>12096</v>
      </c>
      <c r="L6" s="43">
        <v>10107</v>
      </c>
      <c r="M6" s="43">
        <v>7432.8804395604411</v>
      </c>
      <c r="N6" s="43">
        <v>1162.5390330618166</v>
      </c>
      <c r="O6" s="43">
        <v>673.00433199700763</v>
      </c>
      <c r="P6" s="43">
        <v>5597.3370745016155</v>
      </c>
      <c r="Q6" s="43">
        <v>24554</v>
      </c>
      <c r="R6" s="43">
        <v>1357685.8560110119</v>
      </c>
      <c r="S6" s="44">
        <v>0.19945250879316367</v>
      </c>
      <c r="T6" s="44">
        <v>0.21930432550378642</v>
      </c>
      <c r="U6" s="44">
        <v>0.21121289424860853</v>
      </c>
      <c r="V6" s="44">
        <v>0.2380791627985484</v>
      </c>
      <c r="W6" s="44">
        <v>0.29199735449735448</v>
      </c>
      <c r="X6" s="44">
        <v>0.41693875531809638</v>
      </c>
      <c r="Y6" s="44">
        <v>0.44734392621110264</v>
      </c>
      <c r="Z6" s="43">
        <v>1640.1251070869389</v>
      </c>
      <c r="AA6" s="72">
        <v>37533.451000000001</v>
      </c>
      <c r="AB6" s="43">
        <v>14163.248763291203</v>
      </c>
      <c r="AC6" s="43">
        <v>27134.75</v>
      </c>
      <c r="AD6" s="73">
        <v>12.68956</v>
      </c>
      <c r="AE6" s="43">
        <v>12617.487763291203</v>
      </c>
      <c r="AF6" s="46">
        <v>12198.652637551557</v>
      </c>
      <c r="AG6" s="47">
        <v>0.96680518867169518</v>
      </c>
      <c r="AH6" s="46">
        <v>9510.5104627073251</v>
      </c>
      <c r="AI6" s="46">
        <v>9178.302933751962</v>
      </c>
      <c r="AJ6" s="46">
        <v>1682.812508457509</v>
      </c>
      <c r="AK6" s="46">
        <v>1728.8542076502745</v>
      </c>
      <c r="AL6" s="48">
        <v>10.913887243203387</v>
      </c>
      <c r="AM6" s="43">
        <v>6917514.4553453624</v>
      </c>
      <c r="AN6" s="49">
        <v>12385</v>
      </c>
      <c r="AO6" s="49">
        <v>10022</v>
      </c>
      <c r="AP6" s="43">
        <v>99771</v>
      </c>
      <c r="AQ6" s="44">
        <v>0.20740151213688818</v>
      </c>
      <c r="AR6" s="43">
        <v>6162.2252751915275</v>
      </c>
      <c r="AS6" s="50">
        <v>0.25469000000000003</v>
      </c>
      <c r="AT6" s="51">
        <v>48827.047780374247</v>
      </c>
      <c r="AU6" s="51">
        <v>205512.76116900961</v>
      </c>
      <c r="AV6" s="52">
        <v>15.603333333333333</v>
      </c>
      <c r="AW6" s="52">
        <v>10.64</v>
      </c>
      <c r="AX6" s="53">
        <v>0.70283947146471759</v>
      </c>
      <c r="AY6" s="53">
        <v>1.4227999999999998</v>
      </c>
      <c r="AZ6" s="54">
        <v>17268.090318576502</v>
      </c>
      <c r="BA6" s="74">
        <v>-13854.153708356573</v>
      </c>
      <c r="BB6" s="51">
        <v>7093.4424029835791</v>
      </c>
      <c r="BC6" s="51">
        <v>288.12494251769692</v>
      </c>
      <c r="BD6" s="51">
        <v>27.141228749539575</v>
      </c>
      <c r="BE6" s="51">
        <v>1683.3595427398361</v>
      </c>
      <c r="BF6" s="51">
        <v>406.45433462477195</v>
      </c>
      <c r="BG6" s="51">
        <v>1482.0644788202426</v>
      </c>
      <c r="BH6" s="51">
        <v>2986.3997995412083</v>
      </c>
      <c r="BI6" s="51">
        <v>192.29158997290043</v>
      </c>
      <c r="BJ6" s="51">
        <v>27.606486017383364</v>
      </c>
      <c r="BK6" s="51">
        <v>7813.300532258535</v>
      </c>
      <c r="BL6" s="51">
        <v>665.76379331314433</v>
      </c>
      <c r="BM6" s="51">
        <v>529.58404734235626</v>
      </c>
      <c r="BN6" s="51">
        <v>2437.2017175344481</v>
      </c>
      <c r="BO6" s="51">
        <v>1.7533409597773271</v>
      </c>
      <c r="BP6" s="51">
        <v>266.29519475176693</v>
      </c>
      <c r="BQ6" s="51">
        <v>162.36708782453169</v>
      </c>
      <c r="BR6" s="51">
        <v>-2.5948505536071826E-11</v>
      </c>
      <c r="BS6" s="51">
        <v>2705.8822247664393</v>
      </c>
      <c r="BT6" s="51">
        <v>431.15809828227941</v>
      </c>
      <c r="BU6" s="51">
        <v>275.18493942493467</v>
      </c>
      <c r="BV6" s="51">
        <v>332.59913315365549</v>
      </c>
      <c r="BW6" s="51">
        <v>5.4990557862766352</v>
      </c>
      <c r="BX6" s="51">
        <v>-719.85812927495635</v>
      </c>
      <c r="BY6" s="51"/>
      <c r="BZ6" s="51">
        <v>490.67700000000002</v>
      </c>
      <c r="CA6" s="43">
        <v>91611.491409360373</v>
      </c>
    </row>
    <row r="7" spans="1:79" ht="16">
      <c r="A7" s="41">
        <v>1980</v>
      </c>
      <c r="B7" s="42">
        <v>4</v>
      </c>
      <c r="C7" s="68">
        <v>123822</v>
      </c>
      <c r="D7" s="68">
        <v>13397</v>
      </c>
      <c r="E7" s="43">
        <v>110425</v>
      </c>
      <c r="F7" s="43">
        <v>77666</v>
      </c>
      <c r="G7" s="43">
        <v>17431</v>
      </c>
      <c r="H7" s="43">
        <v>25443</v>
      </c>
      <c r="I7" s="43">
        <v>24271</v>
      </c>
      <c r="J7" s="43">
        <v>1172</v>
      </c>
      <c r="K7" s="43">
        <v>12991</v>
      </c>
      <c r="L7" s="43">
        <v>9709</v>
      </c>
      <c r="M7" s="43">
        <v>6989.674945054946</v>
      </c>
      <c r="N7" s="43">
        <v>1199.4123907129717</v>
      </c>
      <c r="O7" s="43">
        <v>602.32512887651137</v>
      </c>
      <c r="P7" s="43">
        <v>5187.9374254654631</v>
      </c>
      <c r="Q7" s="43">
        <v>27203</v>
      </c>
      <c r="R7" s="43">
        <v>1366467.0169050538</v>
      </c>
      <c r="S7" s="44">
        <v>0.21969440002584356</v>
      </c>
      <c r="T7" s="44">
        <v>0.22764143898230887</v>
      </c>
      <c r="U7" s="44">
        <v>0.20796282485227469</v>
      </c>
      <c r="V7" s="44">
        <v>0.25145235054179887</v>
      </c>
      <c r="W7" s="44">
        <v>0.29805249788314986</v>
      </c>
      <c r="X7" s="44">
        <v>0.47584715212689255</v>
      </c>
      <c r="Y7" s="44">
        <v>0.48078895291288853</v>
      </c>
      <c r="Z7" s="43">
        <v>1642.3702493223166</v>
      </c>
      <c r="AA7" s="72">
        <v>37593.22</v>
      </c>
      <c r="AB7" s="43">
        <v>14193.043609587266</v>
      </c>
      <c r="AC7" s="43">
        <v>27218.476999999999</v>
      </c>
      <c r="AD7" s="73">
        <v>12.46782</v>
      </c>
      <c r="AE7" s="43">
        <v>12554.071609587267</v>
      </c>
      <c r="AF7" s="46">
        <v>12136.65987102494</v>
      </c>
      <c r="AG7" s="47">
        <v>0.9667508875571843</v>
      </c>
      <c r="AH7" s="46">
        <v>9436.9587918000234</v>
      </c>
      <c r="AI7" s="46">
        <v>9106.9661698587097</v>
      </c>
      <c r="AJ7" s="46">
        <v>1717.2116559605295</v>
      </c>
      <c r="AK7" s="46">
        <v>1764.0948633879791</v>
      </c>
      <c r="AL7" s="48">
        <v>11.547713408651052</v>
      </c>
      <c r="AM7" s="43">
        <v>6220944.5052093361</v>
      </c>
      <c r="AN7" s="49">
        <v>13799.2</v>
      </c>
      <c r="AO7" s="49">
        <v>10114</v>
      </c>
      <c r="AP7" s="43">
        <v>100311</v>
      </c>
      <c r="AQ7" s="44">
        <v>0.22875259436451262</v>
      </c>
      <c r="AR7" s="43">
        <v>6122.7619949398886</v>
      </c>
      <c r="AS7" s="50">
        <v>0.25596999999999998</v>
      </c>
      <c r="AT7" s="51">
        <v>50064.103509069108</v>
      </c>
      <c r="AU7" s="51">
        <v>213331.71973473442</v>
      </c>
      <c r="AV7" s="52">
        <v>16.616333333333333</v>
      </c>
      <c r="AW7" s="52">
        <v>16.406666666666666</v>
      </c>
      <c r="AX7" s="53">
        <v>0.74634291969350186</v>
      </c>
      <c r="AY7" s="53">
        <v>1.3398666666666665</v>
      </c>
      <c r="AZ7" s="54">
        <v>18689.506531667186</v>
      </c>
      <c r="BA7" s="74">
        <v>-15137.917411808439</v>
      </c>
      <c r="BB7" s="51">
        <v>7404.4416884342154</v>
      </c>
      <c r="BC7" s="51">
        <v>307.28514322033942</v>
      </c>
      <c r="BD7" s="51">
        <v>28.642238886345432</v>
      </c>
      <c r="BE7" s="51">
        <v>1769.1427776128851</v>
      </c>
      <c r="BF7" s="51">
        <v>448.50120160482976</v>
      </c>
      <c r="BG7" s="51">
        <v>1542.9410052180781</v>
      </c>
      <c r="BH7" s="51">
        <v>3079.8778224571265</v>
      </c>
      <c r="BI7" s="51">
        <v>198.23683690800601</v>
      </c>
      <c r="BJ7" s="51">
        <v>29.814662526605431</v>
      </c>
      <c r="BK7" s="51">
        <v>8213.8843297989151</v>
      </c>
      <c r="BL7" s="51">
        <v>683.62859636505152</v>
      </c>
      <c r="BM7" s="51">
        <v>558.50126946883313</v>
      </c>
      <c r="BN7" s="51">
        <v>2557.6123238427676</v>
      </c>
      <c r="BO7" s="51">
        <v>1.8003893137817899</v>
      </c>
      <c r="BP7" s="51">
        <v>262.42722683435142</v>
      </c>
      <c r="BQ7" s="51">
        <v>167.79407548864782</v>
      </c>
      <c r="BR7" s="51">
        <v>-1.8163953875250433E-10</v>
      </c>
      <c r="BS7" s="51">
        <v>2870.8364625495897</v>
      </c>
      <c r="BT7" s="51">
        <v>461.24935421114913</v>
      </c>
      <c r="BU7" s="51">
        <v>281.3452001642093</v>
      </c>
      <c r="BV7" s="51">
        <v>360.31565461702661</v>
      </c>
      <c r="BW7" s="51">
        <v>8.3708176833361101</v>
      </c>
      <c r="BX7" s="51">
        <v>-809.44264136470133</v>
      </c>
      <c r="BY7" s="51"/>
      <c r="BZ7" s="51">
        <v>542.4742</v>
      </c>
      <c r="CA7" s="43">
        <v>92863.263038434248</v>
      </c>
    </row>
    <row r="8" spans="1:79" ht="16">
      <c r="A8" s="41">
        <v>1981</v>
      </c>
      <c r="B8" s="42">
        <v>1</v>
      </c>
      <c r="C8" s="69">
        <v>123123</v>
      </c>
      <c r="D8" s="69">
        <v>13516</v>
      </c>
      <c r="E8" s="43">
        <v>109607</v>
      </c>
      <c r="F8" s="43">
        <v>77857</v>
      </c>
      <c r="G8" s="43">
        <v>17529</v>
      </c>
      <c r="H8" s="43">
        <v>24279</v>
      </c>
      <c r="I8" s="43">
        <v>23778</v>
      </c>
      <c r="J8" s="43">
        <v>501</v>
      </c>
      <c r="K8" s="43">
        <v>12724</v>
      </c>
      <c r="L8" s="43">
        <v>9266</v>
      </c>
      <c r="M8" s="43">
        <v>6545.2731426770661</v>
      </c>
      <c r="N8" s="43">
        <v>1015.8502735816712</v>
      </c>
      <c r="O8" s="43">
        <v>545.08665110683773</v>
      </c>
      <c r="P8" s="43">
        <v>4984.3362179885571</v>
      </c>
      <c r="Q8" s="43">
        <v>26080</v>
      </c>
      <c r="R8" s="43">
        <v>1373976.4133340449</v>
      </c>
      <c r="S8" s="44">
        <v>0.21182069962557767</v>
      </c>
      <c r="T8" s="44">
        <v>0.20729028860603413</v>
      </c>
      <c r="U8" s="44">
        <v>0.23692167265674025</v>
      </c>
      <c r="V8" s="44">
        <v>0.24892758011607369</v>
      </c>
      <c r="W8" s="44">
        <v>0.29762653253693805</v>
      </c>
      <c r="X8" s="44">
        <v>0.52805957263112457</v>
      </c>
      <c r="Y8" s="44">
        <v>0.49096206524774544</v>
      </c>
      <c r="Z8" s="43">
        <v>1638.2969198381315</v>
      </c>
      <c r="AA8" s="72">
        <v>37636.201000000001</v>
      </c>
      <c r="AB8" s="43">
        <v>14213.843537601406</v>
      </c>
      <c r="AC8" s="43">
        <v>27290.22</v>
      </c>
      <c r="AD8" s="73">
        <v>11.65061</v>
      </c>
      <c r="AE8" s="43">
        <v>12483.205537601403</v>
      </c>
      <c r="AF8" s="46">
        <v>12064.208230351154</v>
      </c>
      <c r="AG8" s="47">
        <v>0.96643511908955093</v>
      </c>
      <c r="AH8" s="46">
        <v>9376.4366499444131</v>
      </c>
      <c r="AI8" s="46">
        <v>9042.856533124017</v>
      </c>
      <c r="AJ8" s="46">
        <v>1735.2609221707594</v>
      </c>
      <c r="AK8" s="46">
        <v>1782.0550091074688</v>
      </c>
      <c r="AL8" s="48">
        <v>12.175721474784476</v>
      </c>
      <c r="AM8" s="43">
        <v>6093652.4408040298</v>
      </c>
      <c r="AN8" s="55">
        <v>13283</v>
      </c>
      <c r="AO8" s="55">
        <v>9803</v>
      </c>
      <c r="AP8" s="43">
        <v>99804</v>
      </c>
      <c r="AQ8" s="44">
        <v>0.21846981997882103</v>
      </c>
      <c r="AR8" s="43">
        <v>6036.3769659840027</v>
      </c>
      <c r="AS8" s="50">
        <v>0.28184666666666669</v>
      </c>
      <c r="AT8" s="51">
        <v>50907.134079735224</v>
      </c>
      <c r="AU8" s="51">
        <v>220253.42076013013</v>
      </c>
      <c r="AV8" s="52">
        <v>16.135999999999999</v>
      </c>
      <c r="AW8" s="52">
        <v>16.756666666666668</v>
      </c>
      <c r="AX8" s="53">
        <v>0.81107386179301388</v>
      </c>
      <c r="AY8" s="53">
        <v>1.2329333333333334</v>
      </c>
      <c r="AZ8" s="54">
        <v>20297.284720919633</v>
      </c>
      <c r="BA8" s="74">
        <v>-16434.40106149952</v>
      </c>
      <c r="BB8" s="51">
        <v>7819.1074023683941</v>
      </c>
      <c r="BC8" s="51">
        <v>332.83207749052917</v>
      </c>
      <c r="BD8" s="51">
        <v>30.643585735419883</v>
      </c>
      <c r="BE8" s="51">
        <v>1883.5204241102826</v>
      </c>
      <c r="BF8" s="51">
        <v>504.5636909115733</v>
      </c>
      <c r="BG8" s="51">
        <v>1624.1097070818582</v>
      </c>
      <c r="BH8" s="51">
        <v>3204.5151863450155</v>
      </c>
      <c r="BI8" s="51">
        <v>206.16383282148007</v>
      </c>
      <c r="BJ8" s="51">
        <v>32.758897872234847</v>
      </c>
      <c r="BK8" s="51">
        <v>8747.9960598527541</v>
      </c>
      <c r="BL8" s="51">
        <v>707.44833376759425</v>
      </c>
      <c r="BM8" s="51">
        <v>597.05756563746877</v>
      </c>
      <c r="BN8" s="51">
        <v>2718.1597989205256</v>
      </c>
      <c r="BO8" s="51">
        <v>1.8631204524544063</v>
      </c>
      <c r="BP8" s="51">
        <v>257.26993627779734</v>
      </c>
      <c r="BQ8" s="51">
        <v>175.03005904080254</v>
      </c>
      <c r="BR8" s="51">
        <v>-3.8922758304108096E-10</v>
      </c>
      <c r="BS8" s="51">
        <v>3090.7754462604553</v>
      </c>
      <c r="BT8" s="51">
        <v>501.37102878297526</v>
      </c>
      <c r="BU8" s="51">
        <v>289.5588811499087</v>
      </c>
      <c r="BV8" s="51">
        <v>397.27101656818792</v>
      </c>
      <c r="BW8" s="51">
        <v>12.199833546082074</v>
      </c>
      <c r="BX8" s="51">
        <v>-928.88865748436103</v>
      </c>
      <c r="BY8" s="51"/>
      <c r="BZ8" s="51">
        <v>583.67449999999997</v>
      </c>
      <c r="CA8" s="43">
        <v>94279.207159199796</v>
      </c>
    </row>
    <row r="9" spans="1:79" ht="16">
      <c r="A9" s="41">
        <v>1981</v>
      </c>
      <c r="B9" s="42">
        <v>2</v>
      </c>
      <c r="C9" s="69">
        <v>122986</v>
      </c>
      <c r="D9" s="69">
        <v>13391</v>
      </c>
      <c r="E9" s="43">
        <v>109595</v>
      </c>
      <c r="F9" s="43">
        <v>77466</v>
      </c>
      <c r="G9" s="43">
        <v>17302</v>
      </c>
      <c r="H9" s="43">
        <v>24229</v>
      </c>
      <c r="I9" s="43">
        <v>23994</v>
      </c>
      <c r="J9" s="43">
        <v>235</v>
      </c>
      <c r="K9" s="43">
        <v>13681</v>
      </c>
      <c r="L9" s="43">
        <v>9692</v>
      </c>
      <c r="M9" s="43">
        <v>6889.8176947924048</v>
      </c>
      <c r="N9" s="43">
        <v>961.81927653124774</v>
      </c>
      <c r="O9" s="43">
        <v>552.71519644794762</v>
      </c>
      <c r="P9" s="43">
        <v>5375.2832218132089</v>
      </c>
      <c r="Q9" s="43">
        <v>27658</v>
      </c>
      <c r="R9" s="43">
        <v>1381343.6526896388</v>
      </c>
      <c r="S9" s="44">
        <v>0.22488738555607957</v>
      </c>
      <c r="T9" s="44">
        <v>0.23225673198564531</v>
      </c>
      <c r="U9" s="44">
        <v>0.21442607791006821</v>
      </c>
      <c r="V9" s="44">
        <v>0.2722764024339418</v>
      </c>
      <c r="W9" s="44">
        <v>0.3371829544623931</v>
      </c>
      <c r="X9" s="44">
        <v>0.58326454808089145</v>
      </c>
      <c r="Y9" s="44">
        <v>0.4907546076191493</v>
      </c>
      <c r="Z9" s="43">
        <v>1640.2284549041228</v>
      </c>
      <c r="AA9" s="72">
        <v>37664.232000000004</v>
      </c>
      <c r="AB9" s="43">
        <v>14209.578661738929</v>
      </c>
      <c r="AC9" s="43">
        <v>27361.738000000001</v>
      </c>
      <c r="AD9" s="73">
        <v>11.190209999999999</v>
      </c>
      <c r="AE9" s="43">
        <v>12394.459661738927</v>
      </c>
      <c r="AF9" s="46">
        <v>11974.938279073353</v>
      </c>
      <c r="AG9" s="47">
        <v>0.96615250732062041</v>
      </c>
      <c r="AH9" s="46">
        <v>9303.3772184121372</v>
      </c>
      <c r="AI9" s="46">
        <v>8970.401572056513</v>
      </c>
      <c r="AJ9" s="46">
        <v>1744.5371478050724</v>
      </c>
      <c r="AK9" s="46">
        <v>1791.0572859744996</v>
      </c>
      <c r="AL9" s="48">
        <v>12.773911480482072</v>
      </c>
      <c r="AM9" s="43">
        <v>5891353.4920222471</v>
      </c>
      <c r="AN9" s="55">
        <v>14000</v>
      </c>
      <c r="AO9" s="55">
        <v>9823</v>
      </c>
      <c r="AP9" s="43">
        <v>99772</v>
      </c>
      <c r="AQ9" s="44">
        <v>0.23185140019264247</v>
      </c>
      <c r="AR9" s="43">
        <v>6005.7855517513162</v>
      </c>
      <c r="AS9" s="50">
        <v>0.33616666666666667</v>
      </c>
      <c r="AT9" s="51">
        <v>52405.346017821219</v>
      </c>
      <c r="AU9" s="51">
        <v>228515.18174835498</v>
      </c>
      <c r="AV9" s="52">
        <v>16.222999999999999</v>
      </c>
      <c r="AW9" s="52">
        <v>17.55</v>
      </c>
      <c r="AX9" s="53">
        <v>0.89624473456218434</v>
      </c>
      <c r="AY9" s="53">
        <v>1.1157666666666668</v>
      </c>
      <c r="AZ9" s="54">
        <v>22011.211873703174</v>
      </c>
      <c r="BA9" s="74">
        <v>-18954.568304848635</v>
      </c>
      <c r="BB9" s="51">
        <v>8192.5264346293825</v>
      </c>
      <c r="BC9" s="51">
        <v>354.77968061272526</v>
      </c>
      <c r="BD9" s="51">
        <v>32.505523699897665</v>
      </c>
      <c r="BE9" s="51">
        <v>1993.9865013720841</v>
      </c>
      <c r="BF9" s="51">
        <v>557.35429554773339</v>
      </c>
      <c r="BG9" s="51">
        <v>1682.8603530446046</v>
      </c>
      <c r="BH9" s="51">
        <v>3322.7166340630683</v>
      </c>
      <c r="BI9" s="51">
        <v>213.92950139434612</v>
      </c>
      <c r="BJ9" s="51">
        <v>34.393944894922519</v>
      </c>
      <c r="BK9" s="51">
        <v>9269.1997524536346</v>
      </c>
      <c r="BL9" s="51">
        <v>738.17071364765718</v>
      </c>
      <c r="BM9" s="51">
        <v>660.01999522658684</v>
      </c>
      <c r="BN9" s="51">
        <v>2855.4201066958371</v>
      </c>
      <c r="BO9" s="51">
        <v>1.9440302401428218</v>
      </c>
      <c r="BP9" s="51">
        <v>264.77389496775453</v>
      </c>
      <c r="BQ9" s="51">
        <v>186.52534908788121</v>
      </c>
      <c r="BR9" s="51">
        <v>-3.1657176754007927E-10</v>
      </c>
      <c r="BS9" s="51">
        <v>3276.9046369592943</v>
      </c>
      <c r="BT9" s="51">
        <v>534.10318378555826</v>
      </c>
      <c r="BU9" s="51">
        <v>302.11980845757398</v>
      </c>
      <c r="BV9" s="51">
        <v>434.16225795058136</v>
      </c>
      <c r="BW9" s="51">
        <v>15.06056890618399</v>
      </c>
      <c r="BX9" s="51">
        <v>-1076.6733178242512</v>
      </c>
      <c r="BY9" s="51"/>
      <c r="BZ9" s="51">
        <v>614.27800000000002</v>
      </c>
      <c r="CA9" s="43">
        <v>95705.730989002841</v>
      </c>
    </row>
    <row r="10" spans="1:79" ht="16">
      <c r="A10" s="41">
        <v>1981</v>
      </c>
      <c r="B10" s="42">
        <v>3</v>
      </c>
      <c r="C10" s="69">
        <v>123534</v>
      </c>
      <c r="D10" s="69">
        <v>13499</v>
      </c>
      <c r="E10" s="43">
        <v>110035</v>
      </c>
      <c r="F10" s="43">
        <v>77391</v>
      </c>
      <c r="G10" s="43">
        <v>17602</v>
      </c>
      <c r="H10" s="43">
        <v>23126</v>
      </c>
      <c r="I10" s="43">
        <v>24147</v>
      </c>
      <c r="J10" s="43">
        <v>-1021</v>
      </c>
      <c r="K10" s="43">
        <v>15055</v>
      </c>
      <c r="L10" s="43">
        <v>9640</v>
      </c>
      <c r="M10" s="43">
        <v>6831.8569290159921</v>
      </c>
      <c r="N10" s="43">
        <v>1068.5360018741299</v>
      </c>
      <c r="O10" s="43">
        <v>618.58512933747932</v>
      </c>
      <c r="P10" s="43">
        <v>5144.7357978043819</v>
      </c>
      <c r="Q10" s="43">
        <v>27763</v>
      </c>
      <c r="R10" s="43">
        <v>1387517.4795567661</v>
      </c>
      <c r="S10" s="44">
        <v>0.22473974776174979</v>
      </c>
      <c r="T10" s="44">
        <v>0.25014536574020235</v>
      </c>
      <c r="U10" s="44">
        <v>0.24093852971253266</v>
      </c>
      <c r="V10" s="44">
        <v>0.26156458359216467</v>
      </c>
      <c r="W10" s="44">
        <v>0.33962138824310861</v>
      </c>
      <c r="X10" s="44">
        <v>0.52582987551867222</v>
      </c>
      <c r="Y10" s="44">
        <v>0.40941216294282384</v>
      </c>
      <c r="Z10" s="43">
        <v>1643.0283492156491</v>
      </c>
      <c r="AA10" s="72">
        <v>37728.004000000001</v>
      </c>
      <c r="AB10" s="43">
        <v>14239.596519645613</v>
      </c>
      <c r="AC10" s="43">
        <v>27459.441999999999</v>
      </c>
      <c r="AD10" s="73">
        <v>11.53317</v>
      </c>
      <c r="AE10" s="43">
        <v>12342.473519645611</v>
      </c>
      <c r="AF10" s="46">
        <v>11921.266881085456</v>
      </c>
      <c r="AG10" s="47">
        <v>0.96587340147906997</v>
      </c>
      <c r="AH10" s="46">
        <v>9260.5065937329164</v>
      </c>
      <c r="AI10" s="46">
        <v>8926.0591318681309</v>
      </c>
      <c r="AJ10" s="46">
        <v>1765.0433013491725</v>
      </c>
      <c r="AK10" s="46">
        <v>1811.5873041894358</v>
      </c>
      <c r="AL10" s="48">
        <v>13.322870471664283</v>
      </c>
      <c r="AM10" s="43">
        <v>5896720.7348198416</v>
      </c>
      <c r="AN10" s="55">
        <v>13989</v>
      </c>
      <c r="AO10" s="55">
        <v>9878</v>
      </c>
      <c r="AP10" s="43">
        <v>100157</v>
      </c>
      <c r="AQ10" s="44">
        <v>0.23118885056662208</v>
      </c>
      <c r="AR10" s="43">
        <v>5988.1892604667355</v>
      </c>
      <c r="AS10" s="50">
        <v>0.34898000000000001</v>
      </c>
      <c r="AT10" s="51">
        <v>54109.733910689683</v>
      </c>
      <c r="AU10" s="51">
        <v>237714.98471056015</v>
      </c>
      <c r="AV10" s="52">
        <v>16.436333333333334</v>
      </c>
      <c r="AW10" s="52">
        <v>18.263333333333332</v>
      </c>
      <c r="AX10" s="53">
        <v>0.96852300242130751</v>
      </c>
      <c r="AY10" s="53">
        <v>1.0325</v>
      </c>
      <c r="AZ10" s="54">
        <v>23953.23350051028</v>
      </c>
      <c r="BA10" s="74">
        <v>-19521.375749559789</v>
      </c>
      <c r="BB10" s="51">
        <v>8524.6987852171806</v>
      </c>
      <c r="BC10" s="51">
        <v>373.12795258692751</v>
      </c>
      <c r="BD10" s="51">
        <v>34.228052779778793</v>
      </c>
      <c r="BE10" s="51">
        <v>2100.5410093982896</v>
      </c>
      <c r="BF10" s="51">
        <v>606.87301551330995</v>
      </c>
      <c r="BG10" s="51">
        <v>1719.192943106317</v>
      </c>
      <c r="BH10" s="51">
        <v>3434.482165611284</v>
      </c>
      <c r="BI10" s="51">
        <v>221.53384262660418</v>
      </c>
      <c r="BJ10" s="51">
        <v>34.719803594668456</v>
      </c>
      <c r="BK10" s="51">
        <v>9777.4954076015529</v>
      </c>
      <c r="BL10" s="51">
        <v>775.79573600524009</v>
      </c>
      <c r="BM10" s="51">
        <v>747.38855823618724</v>
      </c>
      <c r="BN10" s="51">
        <v>2969.3932471687031</v>
      </c>
      <c r="BO10" s="51">
        <v>2.0431186768470369</v>
      </c>
      <c r="BP10" s="51">
        <v>284.93910290422292</v>
      </c>
      <c r="BQ10" s="51">
        <v>202.27994562988374</v>
      </c>
      <c r="BR10" s="51">
        <v>3.6327907750500807E-11</v>
      </c>
      <c r="BS10" s="51">
        <v>3429.2240346461053</v>
      </c>
      <c r="BT10" s="51">
        <v>559.44581921889778</v>
      </c>
      <c r="BU10" s="51">
        <v>319.0279820872052</v>
      </c>
      <c r="BV10" s="51">
        <v>470.98937876420723</v>
      </c>
      <c r="BW10" s="51">
        <v>16.953023763641859</v>
      </c>
      <c r="BX10" s="51">
        <v>-1252.7966223843716</v>
      </c>
      <c r="BY10" s="51"/>
      <c r="BZ10" s="51">
        <v>634.28459999999995</v>
      </c>
      <c r="CA10" s="43">
        <v>97550.45690123782</v>
      </c>
    </row>
    <row r="11" spans="1:79" ht="16">
      <c r="A11" s="41">
        <v>1981</v>
      </c>
      <c r="B11" s="42">
        <v>4</v>
      </c>
      <c r="C11" s="69">
        <v>123410</v>
      </c>
      <c r="D11" s="69">
        <v>13667</v>
      </c>
      <c r="E11" s="43">
        <v>109743</v>
      </c>
      <c r="F11" s="43">
        <v>77514</v>
      </c>
      <c r="G11" s="43">
        <v>17939</v>
      </c>
      <c r="H11" s="43">
        <v>23173</v>
      </c>
      <c r="I11" s="43">
        <v>23717</v>
      </c>
      <c r="J11" s="43">
        <v>-544</v>
      </c>
      <c r="K11" s="43">
        <v>14573</v>
      </c>
      <c r="L11" s="43">
        <v>9789</v>
      </c>
      <c r="M11" s="43">
        <v>6981.0522335145351</v>
      </c>
      <c r="N11" s="43">
        <v>1197.9327528662627</v>
      </c>
      <c r="O11" s="43">
        <v>601.58207916033223</v>
      </c>
      <c r="P11" s="43">
        <v>5181.5374014879399</v>
      </c>
      <c r="Q11" s="43">
        <v>30728</v>
      </c>
      <c r="R11" s="43">
        <v>1393662.5397732556</v>
      </c>
      <c r="S11" s="44">
        <v>0.24899116765254031</v>
      </c>
      <c r="T11" s="44">
        <v>0.26123022937791884</v>
      </c>
      <c r="U11" s="44">
        <v>0.23540888566809745</v>
      </c>
      <c r="V11" s="44">
        <v>0.2844373234388835</v>
      </c>
      <c r="W11" s="44">
        <v>0.33054278460166059</v>
      </c>
      <c r="X11" s="44">
        <v>0.59331903156604349</v>
      </c>
      <c r="Y11" s="44">
        <v>0.48737270802836252</v>
      </c>
      <c r="Z11" s="43">
        <v>1646.6989785845994</v>
      </c>
      <c r="AA11" s="72">
        <v>37753.841999999997</v>
      </c>
      <c r="AB11" s="43">
        <v>14263.99557943662</v>
      </c>
      <c r="AC11" s="43">
        <v>27529.755000000001</v>
      </c>
      <c r="AD11" s="73">
        <v>11.326229999999999</v>
      </c>
      <c r="AE11" s="43">
        <v>12287.06857943662</v>
      </c>
      <c r="AF11" s="46">
        <v>11865.843830937052</v>
      </c>
      <c r="AG11" s="47">
        <v>0.96571804366710212</v>
      </c>
      <c r="AH11" s="46">
        <v>9232.9086472997897</v>
      </c>
      <c r="AI11" s="46">
        <v>8896.9338094191517</v>
      </c>
      <c r="AJ11" s="46">
        <v>1761.1713195730954</v>
      </c>
      <c r="AK11" s="46">
        <v>1807.3222040072867</v>
      </c>
      <c r="AL11" s="48">
        <v>13.859559819620204</v>
      </c>
      <c r="AM11" s="43">
        <v>5853824.8924878174</v>
      </c>
      <c r="AN11" s="55">
        <v>15280</v>
      </c>
      <c r="AO11" s="55">
        <v>9985</v>
      </c>
      <c r="AP11" s="43">
        <v>99758</v>
      </c>
      <c r="AQ11" s="44">
        <v>0.25739475424289177</v>
      </c>
      <c r="AR11" s="43">
        <v>5983.5931762941664</v>
      </c>
      <c r="AS11" s="50">
        <v>0.35461666666666664</v>
      </c>
      <c r="AT11" s="51">
        <v>55562.128969935118</v>
      </c>
      <c r="AU11" s="51">
        <v>246961.39845408121</v>
      </c>
      <c r="AV11" s="52">
        <v>15.915333333333335</v>
      </c>
      <c r="AW11" s="52">
        <v>14.19</v>
      </c>
      <c r="AX11" s="53">
        <v>0.91802074726888838</v>
      </c>
      <c r="AY11" s="53">
        <v>1.0892999999999999</v>
      </c>
      <c r="AZ11" s="54">
        <v>26310.232508487879</v>
      </c>
      <c r="BA11" s="74">
        <v>-19234.482110592919</v>
      </c>
      <c r="BB11" s="51">
        <v>8815.6244541317883</v>
      </c>
      <c r="BC11" s="51">
        <v>387.87689341313603</v>
      </c>
      <c r="BD11" s="51">
        <v>35.811172975063243</v>
      </c>
      <c r="BE11" s="51">
        <v>2203.1839481888983</v>
      </c>
      <c r="BF11" s="51">
        <v>653.11985080830277</v>
      </c>
      <c r="BG11" s="51">
        <v>1733.1074772669956</v>
      </c>
      <c r="BH11" s="51">
        <v>3539.8117809896644</v>
      </c>
      <c r="BI11" s="51">
        <v>228.97685651825424</v>
      </c>
      <c r="BJ11" s="51">
        <v>33.736473971472648</v>
      </c>
      <c r="BK11" s="51">
        <v>10272.883025296513</v>
      </c>
      <c r="BL11" s="51">
        <v>820.3234008403432</v>
      </c>
      <c r="BM11" s="51">
        <v>859.16325466627018</v>
      </c>
      <c r="BN11" s="51">
        <v>3060.0792203391234</v>
      </c>
      <c r="BO11" s="51">
        <v>2.1603857625670511</v>
      </c>
      <c r="BP11" s="51">
        <v>317.76556008720269</v>
      </c>
      <c r="BQ11" s="51">
        <v>222.29384866681019</v>
      </c>
      <c r="BR11" s="51">
        <v>6.6947144283065917E-10</v>
      </c>
      <c r="BS11" s="51">
        <v>3547.7336393208884</v>
      </c>
      <c r="BT11" s="51">
        <v>577.39893508299429</v>
      </c>
      <c r="BU11" s="51">
        <v>340.28340203880248</v>
      </c>
      <c r="BV11" s="51">
        <v>507.75237900906535</v>
      </c>
      <c r="BW11" s="51">
        <v>17.877198118455688</v>
      </c>
      <c r="BX11" s="51">
        <v>-1457.2585711647223</v>
      </c>
      <c r="BY11" s="51"/>
      <c r="BZ11" s="51">
        <v>643.69439999999997</v>
      </c>
      <c r="CA11" s="43">
        <v>99538.858682850827</v>
      </c>
    </row>
    <row r="12" spans="1:79" ht="16">
      <c r="A12" s="41">
        <v>1982</v>
      </c>
      <c r="B12" s="42">
        <v>1</v>
      </c>
      <c r="C12" s="69">
        <v>123916</v>
      </c>
      <c r="D12" s="69">
        <v>13880</v>
      </c>
      <c r="E12" s="43">
        <v>110036</v>
      </c>
      <c r="F12" s="43">
        <v>77589</v>
      </c>
      <c r="G12" s="43">
        <v>18169</v>
      </c>
      <c r="H12" s="43">
        <v>23269</v>
      </c>
      <c r="I12" s="43">
        <v>24064</v>
      </c>
      <c r="J12" s="43">
        <v>-795</v>
      </c>
      <c r="K12" s="43">
        <v>14904</v>
      </c>
      <c r="L12" s="43">
        <v>10015</v>
      </c>
      <c r="M12" s="43">
        <v>7187.0759095673011</v>
      </c>
      <c r="N12" s="43">
        <v>1096.9898950430704</v>
      </c>
      <c r="O12" s="43">
        <v>664.88761589834178</v>
      </c>
      <c r="P12" s="43">
        <v>5425.1983986258883</v>
      </c>
      <c r="Q12" s="43">
        <v>30001</v>
      </c>
      <c r="R12" s="43">
        <v>1399828.1863701879</v>
      </c>
      <c r="S12" s="44">
        <v>0.24210755673197973</v>
      </c>
      <c r="T12" s="44">
        <v>0.24034334763948498</v>
      </c>
      <c r="U12" s="44">
        <v>0.27013044196158292</v>
      </c>
      <c r="V12" s="44">
        <v>0.28366023936170215</v>
      </c>
      <c r="W12" s="44">
        <v>0.34950348899624262</v>
      </c>
      <c r="X12" s="44">
        <v>0.60489266100848726</v>
      </c>
      <c r="Y12" s="44">
        <v>0.47322092095112911</v>
      </c>
      <c r="Z12" s="43">
        <v>1651.1809477137417</v>
      </c>
      <c r="AA12" s="72">
        <v>37844.910000000003</v>
      </c>
      <c r="AB12" s="43">
        <v>14341.425959629047</v>
      </c>
      <c r="AC12" s="43">
        <v>27647.89</v>
      </c>
      <c r="AD12" s="73">
        <v>13.302479999999999</v>
      </c>
      <c r="AE12" s="43">
        <v>12327.338959629047</v>
      </c>
      <c r="AF12" s="46">
        <v>11903.727902401417</v>
      </c>
      <c r="AG12" s="47">
        <v>0.96563645579837476</v>
      </c>
      <c r="AH12" s="46">
        <v>9299.3428843546135</v>
      </c>
      <c r="AI12" s="46">
        <v>8960.9601334379895</v>
      </c>
      <c r="AJ12" s="46">
        <v>1782.7410646395469</v>
      </c>
      <c r="AK12" s="46">
        <v>1829.3022404371595</v>
      </c>
      <c r="AL12" s="48">
        <v>14.043840589280538</v>
      </c>
      <c r="AM12" s="43">
        <v>5853679.0825629551</v>
      </c>
      <c r="AN12" s="55">
        <v>14913</v>
      </c>
      <c r="AO12" s="55">
        <v>9828</v>
      </c>
      <c r="AP12" s="43">
        <v>100208</v>
      </c>
      <c r="AQ12" s="44">
        <v>0.24939520370240517</v>
      </c>
      <c r="AR12" s="43">
        <v>6039.5901575736743</v>
      </c>
      <c r="AS12" s="50">
        <v>0.36230333333333337</v>
      </c>
      <c r="AT12" s="51">
        <v>57692.613836020697</v>
      </c>
      <c r="AU12" s="51">
        <v>256790.44696404968</v>
      </c>
      <c r="AV12" s="52">
        <v>15.197333333333333</v>
      </c>
      <c r="AW12" s="52">
        <v>14.9</v>
      </c>
      <c r="AX12" s="53">
        <v>0.96391736015165641</v>
      </c>
      <c r="AY12" s="53">
        <v>1.0374333333333332</v>
      </c>
      <c r="AZ12" s="54">
        <v>28920.151341256518</v>
      </c>
      <c r="BA12" s="74">
        <v>-18629.949367909408</v>
      </c>
      <c r="BB12" s="51">
        <v>9065.3034413732057</v>
      </c>
      <c r="BC12" s="51">
        <v>399.02650309135083</v>
      </c>
      <c r="BD12" s="51">
        <v>37.254884285751025</v>
      </c>
      <c r="BE12" s="51">
        <v>2301.9153177439111</v>
      </c>
      <c r="BF12" s="51">
        <v>696.09480143271185</v>
      </c>
      <c r="BG12" s="51">
        <v>1724.6039555266407</v>
      </c>
      <c r="BH12" s="51">
        <v>3638.7054801982085</v>
      </c>
      <c r="BI12" s="51">
        <v>236.25854306929637</v>
      </c>
      <c r="BJ12" s="51">
        <v>31.443956025335105</v>
      </c>
      <c r="BK12" s="51">
        <v>10755.362605538514</v>
      </c>
      <c r="BL12" s="51">
        <v>871.75370815296662</v>
      </c>
      <c r="BM12" s="51">
        <v>995.34408451683544</v>
      </c>
      <c r="BN12" s="51">
        <v>3127.4780262070972</v>
      </c>
      <c r="BO12" s="51">
        <v>2.295831497302864</v>
      </c>
      <c r="BP12" s="51">
        <v>363.25326651669366</v>
      </c>
      <c r="BQ12" s="51">
        <v>246.56705819866056</v>
      </c>
      <c r="BR12" s="51">
        <v>1.582858837700396E-9</v>
      </c>
      <c r="BS12" s="51">
        <v>3632.4334509836444</v>
      </c>
      <c r="BT12" s="51">
        <v>587.96253137784754</v>
      </c>
      <c r="BU12" s="51">
        <v>365.88606831236552</v>
      </c>
      <c r="BV12" s="51">
        <v>544.45125868515572</v>
      </c>
      <c r="BW12" s="51">
        <v>17.833091970625464</v>
      </c>
      <c r="BX12" s="51">
        <v>-1690.0591641653032</v>
      </c>
      <c r="BY12" s="51"/>
      <c r="BZ12" s="51">
        <v>599.49649999999997</v>
      </c>
      <c r="CA12" s="43">
        <v>101994.58055467893</v>
      </c>
    </row>
    <row r="13" spans="1:79" ht="16">
      <c r="A13" s="41">
        <v>1982</v>
      </c>
      <c r="B13" s="42">
        <v>2</v>
      </c>
      <c r="C13" s="69">
        <v>124386</v>
      </c>
      <c r="D13" s="69">
        <v>14035</v>
      </c>
      <c r="E13" s="43">
        <v>110351</v>
      </c>
      <c r="F13" s="43">
        <v>77693</v>
      </c>
      <c r="G13" s="43">
        <v>18200</v>
      </c>
      <c r="H13" s="43">
        <v>24674</v>
      </c>
      <c r="I13" s="43">
        <v>23961</v>
      </c>
      <c r="J13" s="43">
        <v>713</v>
      </c>
      <c r="K13" s="43">
        <v>13877</v>
      </c>
      <c r="L13" s="43">
        <v>10058</v>
      </c>
      <c r="M13" s="43">
        <v>7158.0263512501879</v>
      </c>
      <c r="N13" s="43">
        <v>1192.0240183009053</v>
      </c>
      <c r="O13" s="43">
        <v>658.40459323726566</v>
      </c>
      <c r="P13" s="43">
        <v>5307.5977397120159</v>
      </c>
      <c r="Q13" s="43">
        <v>31739</v>
      </c>
      <c r="R13" s="43">
        <v>1407323.1667066759</v>
      </c>
      <c r="S13" s="44">
        <v>0.25516537230878072</v>
      </c>
      <c r="T13" s="44">
        <v>0.26670356402764728</v>
      </c>
      <c r="U13" s="44">
        <v>0.23906593406593407</v>
      </c>
      <c r="V13" s="44">
        <v>0.29702433120487459</v>
      </c>
      <c r="W13" s="44">
        <v>0.37234272537291924</v>
      </c>
      <c r="X13" s="44">
        <v>0.63084112149532712</v>
      </c>
      <c r="Y13" s="44">
        <v>0.47721986232988511</v>
      </c>
      <c r="Z13" s="43">
        <v>1656.6144295045444</v>
      </c>
      <c r="AA13" s="72">
        <v>37884.218000000001</v>
      </c>
      <c r="AB13" s="43">
        <v>14343.260447571007</v>
      </c>
      <c r="AC13" s="43">
        <v>27728.692999999999</v>
      </c>
      <c r="AD13" s="73">
        <v>14.3916</v>
      </c>
      <c r="AE13" s="43">
        <v>12289.09944757101</v>
      </c>
      <c r="AF13" s="46">
        <v>11866.340949003583</v>
      </c>
      <c r="AG13" s="47">
        <v>0.96559890329059161</v>
      </c>
      <c r="AH13" s="46">
        <v>9268.1952100636117</v>
      </c>
      <c r="AI13" s="46">
        <v>8930.0681799058057</v>
      </c>
      <c r="AJ13" s="46">
        <v>1782.821901228351</v>
      </c>
      <c r="AK13" s="46">
        <v>1829.3138251366133</v>
      </c>
      <c r="AL13" s="48">
        <v>14.321436939031996</v>
      </c>
      <c r="AM13" s="43">
        <v>5804297.7790659033</v>
      </c>
      <c r="AN13" s="55">
        <v>15839</v>
      </c>
      <c r="AO13" s="55">
        <v>9939</v>
      </c>
      <c r="AP13" s="43">
        <v>100412</v>
      </c>
      <c r="AQ13" s="44">
        <v>0.26331839191940376</v>
      </c>
      <c r="AR13" s="43">
        <v>6041.9441254629446</v>
      </c>
      <c r="AS13" s="50">
        <v>0.36921666666666669</v>
      </c>
      <c r="AT13" s="51">
        <v>60130.071790337977</v>
      </c>
      <c r="AU13" s="51">
        <v>268501.40576964343</v>
      </c>
      <c r="AV13" s="52">
        <v>16.426333333333332</v>
      </c>
      <c r="AW13" s="52">
        <v>14.93</v>
      </c>
      <c r="AX13" s="53">
        <v>0.99684332945672027</v>
      </c>
      <c r="AY13" s="53">
        <v>1.0031666666666668</v>
      </c>
      <c r="AZ13" s="54">
        <v>31546.291735701481</v>
      </c>
      <c r="BA13" s="74">
        <v>-19950.61367753163</v>
      </c>
      <c r="BB13" s="51">
        <v>9400.766229713754</v>
      </c>
      <c r="BC13" s="51">
        <v>412.72701770504261</v>
      </c>
      <c r="BD13" s="51">
        <v>39.191612013139249</v>
      </c>
      <c r="BE13" s="51">
        <v>2415.9126468583572</v>
      </c>
      <c r="BF13" s="51">
        <v>734.20243382402839</v>
      </c>
      <c r="BG13" s="51">
        <v>1764.030517371654</v>
      </c>
      <c r="BH13" s="51">
        <v>3762.6509828435396</v>
      </c>
      <c r="BI13" s="51">
        <v>241.64720521009042</v>
      </c>
      <c r="BJ13" s="51">
        <v>30.403813887903137</v>
      </c>
      <c r="BK13" s="51">
        <v>11239.002429137088</v>
      </c>
      <c r="BL13" s="51">
        <v>921.51885944563594</v>
      </c>
      <c r="BM13" s="51">
        <v>1093.1909564903669</v>
      </c>
      <c r="BN13" s="51">
        <v>3221.0099964452479</v>
      </c>
      <c r="BO13" s="51">
        <v>2.4268919101640121</v>
      </c>
      <c r="BP13" s="51">
        <v>398.27203982200172</v>
      </c>
      <c r="BQ13" s="51">
        <v>271.96740910420482</v>
      </c>
      <c r="BR13" s="51">
        <v>1.3150702605681327E-9</v>
      </c>
      <c r="BS13" s="51">
        <v>3744.5720792934112</v>
      </c>
      <c r="BT13" s="51">
        <v>603.5094557664562</v>
      </c>
      <c r="BU13" s="51">
        <v>382.67046736231106</v>
      </c>
      <c r="BV13" s="51">
        <v>582.24048693298266</v>
      </c>
      <c r="BW13" s="51">
        <v>17.494467474211149</v>
      </c>
      <c r="BX13" s="51">
        <v>-1838.2361994233311</v>
      </c>
      <c r="BY13" s="51"/>
      <c r="BZ13" s="51">
        <v>604.91679999999997</v>
      </c>
      <c r="CA13" s="43">
        <v>104595.86427645708</v>
      </c>
    </row>
    <row r="14" spans="1:79" ht="16">
      <c r="A14" s="41">
        <v>1982</v>
      </c>
      <c r="B14" s="42">
        <v>3</v>
      </c>
      <c r="C14" s="69">
        <v>125224</v>
      </c>
      <c r="D14" s="69">
        <v>14236</v>
      </c>
      <c r="E14" s="43">
        <v>110988</v>
      </c>
      <c r="F14" s="43">
        <v>77928</v>
      </c>
      <c r="G14" s="43">
        <v>18411</v>
      </c>
      <c r="H14" s="43">
        <v>24058</v>
      </c>
      <c r="I14" s="43">
        <v>24102</v>
      </c>
      <c r="J14" s="43">
        <v>-44</v>
      </c>
      <c r="K14" s="43">
        <v>14927</v>
      </c>
      <c r="L14" s="43">
        <v>10100</v>
      </c>
      <c r="M14" s="43">
        <v>7149.4190747117837</v>
      </c>
      <c r="N14" s="43">
        <v>1079.4277349346157</v>
      </c>
      <c r="O14" s="43">
        <v>659.32669924786444</v>
      </c>
      <c r="P14" s="43">
        <v>5410.6646405293031</v>
      </c>
      <c r="Q14" s="43">
        <v>31957</v>
      </c>
      <c r="R14" s="43">
        <v>1414110.1668874335</v>
      </c>
      <c r="S14" s="44">
        <v>0.25519868395834666</v>
      </c>
      <c r="T14" s="44">
        <v>0.28251719535981934</v>
      </c>
      <c r="U14" s="44">
        <v>0.26744880777795882</v>
      </c>
      <c r="V14" s="44">
        <v>0.30557630072193182</v>
      </c>
      <c r="W14" s="44">
        <v>0.38386815837073757</v>
      </c>
      <c r="X14" s="44">
        <v>0.57752475247524748</v>
      </c>
      <c r="Y14" s="44">
        <v>0.41395024776651806</v>
      </c>
      <c r="Z14" s="43">
        <v>1662.9400286597745</v>
      </c>
      <c r="AA14" s="72">
        <v>37929.839999999997</v>
      </c>
      <c r="AB14" s="43">
        <v>14387.362744255694</v>
      </c>
      <c r="AC14" s="43">
        <v>27814.331999999999</v>
      </c>
      <c r="AD14" s="73">
        <v>10.95786</v>
      </c>
      <c r="AE14" s="43">
        <v>12229.581744255698</v>
      </c>
      <c r="AF14" s="46">
        <v>11806.695968006781</v>
      </c>
      <c r="AG14" s="47">
        <v>0.96542107611754191</v>
      </c>
      <c r="AH14" s="46">
        <v>9208.9162714285758</v>
      </c>
      <c r="AI14" s="46">
        <v>8870.7876693877533</v>
      </c>
      <c r="AJ14" s="46">
        <v>1785.5412804067644</v>
      </c>
      <c r="AK14" s="46">
        <v>1831.7668852459028</v>
      </c>
      <c r="AL14" s="48">
        <v>14.997752113128008</v>
      </c>
      <c r="AM14" s="43">
        <v>5826324.3191943113</v>
      </c>
      <c r="AN14" s="55">
        <v>15807</v>
      </c>
      <c r="AO14" s="55">
        <v>10011</v>
      </c>
      <c r="AP14" s="43">
        <v>100977</v>
      </c>
      <c r="AQ14" s="44">
        <v>0.26271340907710067</v>
      </c>
      <c r="AR14" s="43">
        <v>6038.2530224659477</v>
      </c>
      <c r="AS14" s="50">
        <v>0.36973</v>
      </c>
      <c r="AT14" s="51">
        <v>61412.944397873376</v>
      </c>
      <c r="AU14" s="51">
        <v>278977.17887036863</v>
      </c>
      <c r="AV14" s="52">
        <v>16.149666666666665</v>
      </c>
      <c r="AW14" s="52">
        <v>12.423333333333334</v>
      </c>
      <c r="AX14" s="53">
        <v>1.0520778537611783</v>
      </c>
      <c r="AY14" s="53">
        <v>0.9504999999999999</v>
      </c>
      <c r="AZ14" s="54">
        <v>34140.212365798543</v>
      </c>
      <c r="BA14" s="74">
        <v>-20286.729213988954</v>
      </c>
      <c r="BB14" s="51">
        <v>9822.0128191534313</v>
      </c>
      <c r="BC14" s="51">
        <v>428.97843725421126</v>
      </c>
      <c r="BD14" s="51">
        <v>41.621356157227908</v>
      </c>
      <c r="BE14" s="51">
        <v>2545.1759355322351</v>
      </c>
      <c r="BF14" s="51">
        <v>767.44274798225194</v>
      </c>
      <c r="BG14" s="51">
        <v>1851.3871628020358</v>
      </c>
      <c r="BH14" s="51">
        <v>3911.6482889256572</v>
      </c>
      <c r="BI14" s="51">
        <v>245.1428429406364</v>
      </c>
      <c r="BJ14" s="51">
        <v>30.616047559176739</v>
      </c>
      <c r="BK14" s="51">
        <v>11723.802496092241</v>
      </c>
      <c r="BL14" s="51">
        <v>969.61885471835103</v>
      </c>
      <c r="BM14" s="51">
        <v>1152.7038705868652</v>
      </c>
      <c r="BN14" s="51">
        <v>3340.6751310535769</v>
      </c>
      <c r="BO14" s="51">
        <v>2.5535670011504963</v>
      </c>
      <c r="BP14" s="51">
        <v>422.82188000312681</v>
      </c>
      <c r="BQ14" s="51">
        <v>298.49490138344305</v>
      </c>
      <c r="BR14" s="51">
        <v>-1.3389428856613139E-10</v>
      </c>
      <c r="BS14" s="51">
        <v>3884.1495242501892</v>
      </c>
      <c r="BT14" s="51">
        <v>624.03970824881992</v>
      </c>
      <c r="BU14" s="51">
        <v>390.63659918863902</v>
      </c>
      <c r="BV14" s="51">
        <v>621.12006375254646</v>
      </c>
      <c r="BW14" s="51">
        <v>16.861324629212735</v>
      </c>
      <c r="BX14" s="51">
        <v>-1901.789676938806</v>
      </c>
      <c r="BY14" s="51"/>
      <c r="BZ14" s="51">
        <v>616.94449999999995</v>
      </c>
      <c r="CA14" s="43">
        <v>107261.37729889479</v>
      </c>
    </row>
    <row r="15" spans="1:79" ht="16">
      <c r="A15" s="41">
        <v>1982</v>
      </c>
      <c r="B15" s="42">
        <v>4</v>
      </c>
      <c r="C15" s="69">
        <v>125665</v>
      </c>
      <c r="D15" s="69">
        <v>14301</v>
      </c>
      <c r="E15" s="43">
        <v>111364</v>
      </c>
      <c r="F15" s="43">
        <v>78026</v>
      </c>
      <c r="G15" s="43">
        <v>18525</v>
      </c>
      <c r="H15" s="43">
        <v>23979</v>
      </c>
      <c r="I15" s="43">
        <v>24272</v>
      </c>
      <c r="J15" s="43">
        <v>-293</v>
      </c>
      <c r="K15" s="43">
        <v>15325</v>
      </c>
      <c r="L15" s="43">
        <v>10190</v>
      </c>
      <c r="M15" s="43">
        <v>7249.4786644707292</v>
      </c>
      <c r="N15" s="43">
        <v>1245.3624257779177</v>
      </c>
      <c r="O15" s="43">
        <v>663.45070579252297</v>
      </c>
      <c r="P15" s="43">
        <v>5340.6655329002879</v>
      </c>
      <c r="Q15" s="43">
        <v>35365</v>
      </c>
      <c r="R15" s="43">
        <v>1420734.875410903</v>
      </c>
      <c r="S15" s="44">
        <v>0.28142283054151912</v>
      </c>
      <c r="T15" s="44">
        <v>0.2948760669520416</v>
      </c>
      <c r="U15" s="44">
        <v>0.26029689608636974</v>
      </c>
      <c r="V15" s="44">
        <v>0.3190095583388266</v>
      </c>
      <c r="W15" s="44">
        <v>0.3834910277324633</v>
      </c>
      <c r="X15" s="44">
        <v>0.68508341511285575</v>
      </c>
      <c r="Y15" s="44">
        <v>0.48224495312426108</v>
      </c>
      <c r="Z15" s="43">
        <v>1670.1589330853772</v>
      </c>
      <c r="AA15" s="72">
        <v>38015.578999999998</v>
      </c>
      <c r="AB15" s="43">
        <v>14448.171891259486</v>
      </c>
      <c r="AC15" s="43">
        <v>27929.669000000002</v>
      </c>
      <c r="AD15" s="73">
        <v>12.536659999999999</v>
      </c>
      <c r="AE15" s="43">
        <v>12233.663891259492</v>
      </c>
      <c r="AF15" s="46">
        <v>11808.864096904752</v>
      </c>
      <c r="AG15" s="47">
        <v>0.96527615944572065</v>
      </c>
      <c r="AH15" s="46">
        <v>9224.8771406964279</v>
      </c>
      <c r="AI15" s="46">
        <v>8884.2311296703265</v>
      </c>
      <c r="AJ15" s="46">
        <v>1791.0672332863458</v>
      </c>
      <c r="AK15" s="46">
        <v>1837.1605282331523</v>
      </c>
      <c r="AL15" s="48">
        <v>15.327253971415447</v>
      </c>
      <c r="AM15" s="43">
        <v>5741037.8351149997</v>
      </c>
      <c r="AN15" s="55">
        <v>17408</v>
      </c>
      <c r="AO15" s="55">
        <v>10057</v>
      </c>
      <c r="AP15" s="43">
        <v>101307</v>
      </c>
      <c r="AQ15" s="44">
        <v>0.29016158051345925</v>
      </c>
      <c r="AR15" s="43">
        <v>6028.5168485826844</v>
      </c>
      <c r="AS15" s="50">
        <v>0.38894666666666666</v>
      </c>
      <c r="AT15" s="51">
        <v>62851.59439346665</v>
      </c>
      <c r="AU15" s="51">
        <v>288946.05972428457</v>
      </c>
      <c r="AV15" s="52">
        <v>17.352666666666668</v>
      </c>
      <c r="AW15" s="52">
        <v>9.76</v>
      </c>
      <c r="AX15" s="53">
        <v>1.0712755320668477</v>
      </c>
      <c r="AY15" s="53">
        <v>0.93346666666666656</v>
      </c>
      <c r="AZ15" s="54">
        <v>36870.158685104521</v>
      </c>
      <c r="BA15" s="74">
        <v>-22087.664202999589</v>
      </c>
      <c r="BB15" s="51">
        <v>10329.04320969224</v>
      </c>
      <c r="BC15" s="51">
        <v>447.78076173885688</v>
      </c>
      <c r="BD15" s="51">
        <v>44.544116718017001</v>
      </c>
      <c r="BE15" s="51">
        <v>2689.7051837655458</v>
      </c>
      <c r="BF15" s="51">
        <v>795.81574390738251</v>
      </c>
      <c r="BG15" s="51">
        <v>1986.6738918177857</v>
      </c>
      <c r="BH15" s="51">
        <v>4085.6973984445635</v>
      </c>
      <c r="BI15" s="51">
        <v>246.74545626093436</v>
      </c>
      <c r="BJ15" s="51">
        <v>32.080657039155902</v>
      </c>
      <c r="BK15" s="51">
        <v>12209.762806403971</v>
      </c>
      <c r="BL15" s="51">
        <v>1016.0536939711122</v>
      </c>
      <c r="BM15" s="51">
        <v>1173.8828268063294</v>
      </c>
      <c r="BN15" s="51">
        <v>3486.4734300320838</v>
      </c>
      <c r="BO15" s="51">
        <v>2.6758567702623144</v>
      </c>
      <c r="BP15" s="51">
        <v>436.90278706006893</v>
      </c>
      <c r="BQ15" s="51">
        <v>326.14953503637526</v>
      </c>
      <c r="BR15" s="51">
        <v>-2.7640348097023959E-9</v>
      </c>
      <c r="BS15" s="51">
        <v>4051.1657858539797</v>
      </c>
      <c r="BT15" s="51">
        <v>649.55328882493905</v>
      </c>
      <c r="BU15" s="51">
        <v>389.78446379134942</v>
      </c>
      <c r="BV15" s="51">
        <v>661.08998914384676</v>
      </c>
      <c r="BW15" s="51">
        <v>15.933663435630226</v>
      </c>
      <c r="BX15" s="51">
        <v>-1880.7195967117268</v>
      </c>
      <c r="BY15" s="51"/>
      <c r="BZ15" s="51">
        <v>635.57960000000003</v>
      </c>
      <c r="CA15" s="43">
        <v>109806.23077381718</v>
      </c>
    </row>
    <row r="16" spans="1:79" ht="16">
      <c r="A16" s="41">
        <v>1983</v>
      </c>
      <c r="B16" s="42">
        <v>1</v>
      </c>
      <c r="C16" s="69">
        <v>126125</v>
      </c>
      <c r="D16" s="69">
        <v>14438</v>
      </c>
      <c r="E16" s="43">
        <v>111687</v>
      </c>
      <c r="F16" s="43">
        <v>78508</v>
      </c>
      <c r="G16" s="43">
        <v>18704</v>
      </c>
      <c r="H16" s="43">
        <v>23837</v>
      </c>
      <c r="I16" s="43">
        <v>24190</v>
      </c>
      <c r="J16" s="43">
        <v>-353</v>
      </c>
      <c r="K16" s="43">
        <v>15465</v>
      </c>
      <c r="L16" s="43">
        <v>10389</v>
      </c>
      <c r="M16" s="43">
        <v>7427.2783708825655</v>
      </c>
      <c r="N16" s="43">
        <v>1129.8541572656661</v>
      </c>
      <c r="O16" s="43">
        <v>652.49395846386221</v>
      </c>
      <c r="P16" s="43">
        <v>5644.9302551530382</v>
      </c>
      <c r="Q16" s="43">
        <v>34550</v>
      </c>
      <c r="R16" s="43">
        <v>1427136.2839583484</v>
      </c>
      <c r="S16" s="44">
        <v>0.27393458870168486</v>
      </c>
      <c r="T16" s="44">
        <v>0.27026545065471036</v>
      </c>
      <c r="U16" s="44">
        <v>0.30538922155688625</v>
      </c>
      <c r="V16" s="44">
        <v>0.32149648615130222</v>
      </c>
      <c r="W16" s="44">
        <v>0.40284513417394113</v>
      </c>
      <c r="X16" s="44">
        <v>0.7300028876696506</v>
      </c>
      <c r="Y16" s="44">
        <v>0.52188355094709615</v>
      </c>
      <c r="Z16" s="43">
        <v>1678.9066724617362</v>
      </c>
      <c r="AA16" s="72">
        <v>38040.699000000001</v>
      </c>
      <c r="AB16" s="43">
        <v>14454.302040807264</v>
      </c>
      <c r="AC16" s="43">
        <v>28000.721000000001</v>
      </c>
      <c r="AD16" s="73">
        <v>15.295249999999999</v>
      </c>
      <c r="AE16" s="43">
        <v>12196.30204080727</v>
      </c>
      <c r="AF16" s="46">
        <v>11773.513592259953</v>
      </c>
      <c r="AG16" s="47">
        <v>0.96533470168804281</v>
      </c>
      <c r="AH16" s="46">
        <v>9190.4926987378367</v>
      </c>
      <c r="AI16" s="46">
        <v>8851.5855940345355</v>
      </c>
      <c r="AJ16" s="46">
        <v>1805.7940248691084</v>
      </c>
      <c r="AK16" s="46">
        <v>1852.3789617486352</v>
      </c>
      <c r="AL16" s="48">
        <v>15.621646715456984</v>
      </c>
      <c r="AM16" s="43">
        <v>5726851.1455241144</v>
      </c>
      <c r="AN16" s="55">
        <v>16887</v>
      </c>
      <c r="AO16" s="55">
        <v>10022</v>
      </c>
      <c r="AP16" s="43">
        <v>101665</v>
      </c>
      <c r="AQ16" s="44">
        <v>0.28042341713823071</v>
      </c>
      <c r="AR16" s="43">
        <v>5956.1793645037978</v>
      </c>
      <c r="AS16" s="50">
        <v>0.4353266666666667</v>
      </c>
      <c r="AT16" s="51">
        <v>63025.698533060735</v>
      </c>
      <c r="AU16" s="51">
        <v>297831.23991260823</v>
      </c>
      <c r="AV16" s="52">
        <v>16.794666666666668</v>
      </c>
      <c r="AW16" s="52">
        <v>9.0333333333333332</v>
      </c>
      <c r="AX16" s="53">
        <v>1.0548152315319432</v>
      </c>
      <c r="AY16" s="53">
        <v>0.94803333333333339</v>
      </c>
      <c r="AZ16" s="54">
        <v>39932.894247556462</v>
      </c>
      <c r="BA16" s="74">
        <v>-22833.617994618715</v>
      </c>
      <c r="BB16" s="51">
        <v>10921.857401330177</v>
      </c>
      <c r="BC16" s="51">
        <v>469.13399115897948</v>
      </c>
      <c r="BD16" s="51">
        <v>47.95989369550653</v>
      </c>
      <c r="BE16" s="51">
        <v>2849.5003915582888</v>
      </c>
      <c r="BF16" s="51">
        <v>819.32142159942032</v>
      </c>
      <c r="BG16" s="51">
        <v>2169.8907044189036</v>
      </c>
      <c r="BH16" s="51">
        <v>4284.7983114002564</v>
      </c>
      <c r="BI16" s="51">
        <v>246.45504517098428</v>
      </c>
      <c r="BJ16" s="51">
        <v>34.797642327840634</v>
      </c>
      <c r="BK16" s="51">
        <v>12696.883360072276</v>
      </c>
      <c r="BL16" s="51">
        <v>1060.8233772039191</v>
      </c>
      <c r="BM16" s="51">
        <v>1156.7278251487596</v>
      </c>
      <c r="BN16" s="51">
        <v>3658.404893380768</v>
      </c>
      <c r="BO16" s="51">
        <v>2.7937612174994682</v>
      </c>
      <c r="BP16" s="51">
        <v>440.51476099282803</v>
      </c>
      <c r="BQ16" s="51">
        <v>354.93131006300132</v>
      </c>
      <c r="BR16" s="51">
        <v>-6.5753513028406595E-9</v>
      </c>
      <c r="BS16" s="51">
        <v>4245.6208641047815</v>
      </c>
      <c r="BT16" s="51">
        <v>680.0501974948138</v>
      </c>
      <c r="BU16" s="51">
        <v>380.11406117044237</v>
      </c>
      <c r="BV16" s="51">
        <v>702.15026310688381</v>
      </c>
      <c r="BW16" s="51">
        <v>14.711483893463628</v>
      </c>
      <c r="BX16" s="51">
        <v>-1775.0259587420946</v>
      </c>
      <c r="BY16" s="51"/>
      <c r="BZ16" s="51">
        <v>678.63189999999997</v>
      </c>
      <c r="CA16" s="43">
        <v>112242.33282708756</v>
      </c>
    </row>
    <row r="17" spans="1:79" ht="16">
      <c r="A17" s="41">
        <v>1983</v>
      </c>
      <c r="B17" s="42">
        <v>2</v>
      </c>
      <c r="C17" s="69">
        <v>126904</v>
      </c>
      <c r="D17" s="69">
        <v>14515</v>
      </c>
      <c r="E17" s="43">
        <v>112389</v>
      </c>
      <c r="F17" s="43">
        <v>78681</v>
      </c>
      <c r="G17" s="43">
        <v>18866</v>
      </c>
      <c r="H17" s="43">
        <v>23311</v>
      </c>
      <c r="I17" s="43">
        <v>23906</v>
      </c>
      <c r="J17" s="43">
        <v>-595</v>
      </c>
      <c r="K17" s="43">
        <v>16128</v>
      </c>
      <c r="L17" s="43">
        <v>10082</v>
      </c>
      <c r="M17" s="43">
        <v>7183.2299684662439</v>
      </c>
      <c r="N17" s="43">
        <v>1070.6146773006881</v>
      </c>
      <c r="O17" s="43">
        <v>582.69631482175078</v>
      </c>
      <c r="P17" s="43">
        <v>5529.9189763438044</v>
      </c>
      <c r="Q17" s="43">
        <v>36344</v>
      </c>
      <c r="R17" s="43">
        <v>1432933.1329194235</v>
      </c>
      <c r="S17" s="44">
        <v>0.28638971190821411</v>
      </c>
      <c r="T17" s="44">
        <v>0.29864897497489862</v>
      </c>
      <c r="U17" s="44">
        <v>0.27371991943178203</v>
      </c>
      <c r="V17" s="44">
        <v>0.34514347862461309</v>
      </c>
      <c r="W17" s="44">
        <v>0.43905009920634919</v>
      </c>
      <c r="X17" s="44">
        <v>0.77454870065463199</v>
      </c>
      <c r="Y17" s="44">
        <v>0.53274159726768433</v>
      </c>
      <c r="Z17" s="43">
        <v>1687.6567876499848</v>
      </c>
      <c r="AA17" s="72">
        <v>38065.584999999999</v>
      </c>
      <c r="AB17" s="43">
        <v>14531.74698333838</v>
      </c>
      <c r="AC17" s="43">
        <v>28073.616999999998</v>
      </c>
      <c r="AD17" s="73">
        <v>16.97494</v>
      </c>
      <c r="AE17" s="43">
        <v>12253.992983338385</v>
      </c>
      <c r="AF17" s="46">
        <v>11827.709669274947</v>
      </c>
      <c r="AG17" s="47">
        <v>0.96521270130943848</v>
      </c>
      <c r="AH17" s="46">
        <v>9235.7160488526624</v>
      </c>
      <c r="AI17" s="46">
        <v>8892.9940213500759</v>
      </c>
      <c r="AJ17" s="46">
        <v>1827.9877557390239</v>
      </c>
      <c r="AK17" s="46">
        <v>1874.9083060109301</v>
      </c>
      <c r="AL17" s="48">
        <v>15.674330158731756</v>
      </c>
      <c r="AM17" s="43">
        <v>5784280.746141416</v>
      </c>
      <c r="AN17" s="55">
        <v>17965</v>
      </c>
      <c r="AO17" s="55">
        <v>10035</v>
      </c>
      <c r="AP17" s="43">
        <v>102354</v>
      </c>
      <c r="AQ17" s="44">
        <v>0.29278936244855353</v>
      </c>
      <c r="AR17" s="43">
        <v>5956.9775782373081</v>
      </c>
      <c r="AS17" s="50">
        <v>0.43737999999999999</v>
      </c>
      <c r="AT17" s="51">
        <v>64019.924803900671</v>
      </c>
      <c r="AU17" s="51">
        <v>306040.56377185282</v>
      </c>
      <c r="AV17" s="52">
        <v>20.178333333333335</v>
      </c>
      <c r="AW17" s="52">
        <v>9.1966666666666672</v>
      </c>
      <c r="AX17" s="53">
        <v>1.096371011950444</v>
      </c>
      <c r="AY17" s="53">
        <v>0.91210000000000002</v>
      </c>
      <c r="AZ17" s="54">
        <v>43400.845567839555</v>
      </c>
      <c r="BA17" s="74">
        <v>-24610.398778319497</v>
      </c>
      <c r="BB17" s="51">
        <v>11437.880902015188</v>
      </c>
      <c r="BC17" s="51">
        <v>494.02080969722863</v>
      </c>
      <c r="BD17" s="51">
        <v>51.668123183783237</v>
      </c>
      <c r="BE17" s="51">
        <v>3010.0628094470203</v>
      </c>
      <c r="BF17" s="51">
        <v>817.93330148144582</v>
      </c>
      <c r="BG17" s="51">
        <v>2331.9724003765077</v>
      </c>
      <c r="BH17" s="51">
        <v>4444.1205946501113</v>
      </c>
      <c r="BI17" s="51">
        <v>251.05354107673622</v>
      </c>
      <c r="BJ17" s="51">
        <v>37.049322102354992</v>
      </c>
      <c r="BK17" s="51">
        <v>13168.540638971548</v>
      </c>
      <c r="BL17" s="51">
        <v>1094.3060283660536</v>
      </c>
      <c r="BM17" s="51">
        <v>1155.870870059387</v>
      </c>
      <c r="BN17" s="51">
        <v>3812.6866314067647</v>
      </c>
      <c r="BO17" s="51">
        <v>2.8819403982286844</v>
      </c>
      <c r="BP17" s="51">
        <v>452.81917807448286</v>
      </c>
      <c r="BQ17" s="51">
        <v>408.95784396202168</v>
      </c>
      <c r="BR17" s="51">
        <v>-5.4697373789597043E-9</v>
      </c>
      <c r="BS17" s="51">
        <v>4421.2639585907827</v>
      </c>
      <c r="BT17" s="51">
        <v>708.50796402832873</v>
      </c>
      <c r="BU17" s="51">
        <v>382.25724821083935</v>
      </c>
      <c r="BV17" s="51">
        <v>714.4877269717033</v>
      </c>
      <c r="BW17" s="51">
        <v>14.491250196700239</v>
      </c>
      <c r="BX17" s="51">
        <v>-1730.659736956361</v>
      </c>
      <c r="BY17" s="51"/>
      <c r="BZ17" s="51">
        <v>703.35789999999997</v>
      </c>
      <c r="CA17" s="43">
        <v>114403.66778282805</v>
      </c>
    </row>
    <row r="18" spans="1:79" ht="16">
      <c r="A18" s="41">
        <v>1983</v>
      </c>
      <c r="B18" s="42">
        <v>3</v>
      </c>
      <c r="C18" s="69">
        <v>127091</v>
      </c>
      <c r="D18" s="69">
        <v>14700</v>
      </c>
      <c r="E18" s="43">
        <v>112391</v>
      </c>
      <c r="F18" s="43">
        <v>78553</v>
      </c>
      <c r="G18" s="43">
        <v>19036</v>
      </c>
      <c r="H18" s="43">
        <v>22844</v>
      </c>
      <c r="I18" s="43">
        <v>23764</v>
      </c>
      <c r="J18" s="43">
        <v>-920</v>
      </c>
      <c r="K18" s="43">
        <v>16272</v>
      </c>
      <c r="L18" s="43">
        <v>9614</v>
      </c>
      <c r="M18" s="43">
        <v>6743.7268720793281</v>
      </c>
      <c r="N18" s="43">
        <v>991.92360900423523</v>
      </c>
      <c r="O18" s="43">
        <v>593.20264144181886</v>
      </c>
      <c r="P18" s="43">
        <v>5158.6006216332735</v>
      </c>
      <c r="Q18" s="43">
        <v>36230</v>
      </c>
      <c r="R18" s="43">
        <v>1438191.8415910986</v>
      </c>
      <c r="S18" s="44">
        <v>0.28507132684454445</v>
      </c>
      <c r="T18" s="44">
        <v>0.31579952388833016</v>
      </c>
      <c r="U18" s="44">
        <v>0.30584156335364571</v>
      </c>
      <c r="V18" s="44">
        <v>0.34329237502104021</v>
      </c>
      <c r="W18" s="44">
        <v>0.45335545722713866</v>
      </c>
      <c r="X18" s="44">
        <v>0.70938215102974833</v>
      </c>
      <c r="Y18" s="44">
        <v>0.46065530866827636</v>
      </c>
      <c r="Z18" s="43">
        <v>1697.0448083305075</v>
      </c>
      <c r="AA18" s="72">
        <v>38106.161</v>
      </c>
      <c r="AB18" s="43">
        <v>14590.047872549378</v>
      </c>
      <c r="AC18" s="43">
        <v>28158.285</v>
      </c>
      <c r="AD18" s="73">
        <v>20.056540000000002</v>
      </c>
      <c r="AE18" s="43">
        <v>12241.613872549382</v>
      </c>
      <c r="AF18" s="46">
        <v>11814.624337663337</v>
      </c>
      <c r="AG18" s="47">
        <v>0.96511983310929883</v>
      </c>
      <c r="AH18" s="46">
        <v>9184.1759448073517</v>
      </c>
      <c r="AI18" s="46">
        <v>8842.267618838303</v>
      </c>
      <c r="AJ18" s="46">
        <v>1844.2676997583555</v>
      </c>
      <c r="AK18" s="46">
        <v>1891.4232604735896</v>
      </c>
      <c r="AL18" s="48">
        <v>16.096136356197224</v>
      </c>
      <c r="AM18" s="43">
        <v>5693873.4585741377</v>
      </c>
      <c r="AN18" s="55">
        <v>17917</v>
      </c>
      <c r="AO18" s="55">
        <v>9984</v>
      </c>
      <c r="AP18" s="43">
        <v>102407</v>
      </c>
      <c r="AQ18" s="44">
        <v>0.29043524298291307</v>
      </c>
      <c r="AR18" s="43">
        <v>5974.3552504738582</v>
      </c>
      <c r="AS18" s="50">
        <v>0.43737999999999999</v>
      </c>
      <c r="AT18" s="51">
        <v>64212.355695030979</v>
      </c>
      <c r="AU18" s="51">
        <v>315030.61821813695</v>
      </c>
      <c r="AV18" s="52">
        <v>22.716666666666669</v>
      </c>
      <c r="AW18" s="52">
        <v>9.94</v>
      </c>
      <c r="AX18" s="53">
        <v>1.1612603545714948</v>
      </c>
      <c r="AY18" s="53">
        <v>0.86113333333333342</v>
      </c>
      <c r="AZ18" s="54">
        <v>47354.380393302417</v>
      </c>
      <c r="BA18" s="74">
        <v>-24923.657363406528</v>
      </c>
      <c r="BB18" s="51">
        <v>11877.113711747266</v>
      </c>
      <c r="BC18" s="51">
        <v>522.44121735360432</v>
      </c>
      <c r="BD18" s="51">
        <v>55.668805182847109</v>
      </c>
      <c r="BE18" s="51">
        <v>3171.3924374317394</v>
      </c>
      <c r="BF18" s="51">
        <v>791.65138355345891</v>
      </c>
      <c r="BG18" s="51">
        <v>2472.9189796905966</v>
      </c>
      <c r="BH18" s="51">
        <v>4563.6642481941308</v>
      </c>
      <c r="BI18" s="51">
        <v>260.54094397819011</v>
      </c>
      <c r="BJ18" s="51">
        <v>38.835696362698961</v>
      </c>
      <c r="BK18" s="51">
        <v>13624.734643101794</v>
      </c>
      <c r="BL18" s="51">
        <v>1116.5016474575159</v>
      </c>
      <c r="BM18" s="51">
        <v>1171.3119615382113</v>
      </c>
      <c r="BN18" s="51">
        <v>3949.3186441100734</v>
      </c>
      <c r="BO18" s="51">
        <v>2.9403943124499632</v>
      </c>
      <c r="BP18" s="51">
        <v>473.81603830503332</v>
      </c>
      <c r="BQ18" s="51">
        <v>488.22913673343629</v>
      </c>
      <c r="BR18" s="51">
        <v>5.5280696194047822E-10</v>
      </c>
      <c r="BS18" s="51">
        <v>4578.0950693119821</v>
      </c>
      <c r="BT18" s="51">
        <v>734.92658842548371</v>
      </c>
      <c r="BU18" s="51">
        <v>396.21402491254071</v>
      </c>
      <c r="BV18" s="51">
        <v>698.10238073830533</v>
      </c>
      <c r="BW18" s="51">
        <v>15.272962345340064</v>
      </c>
      <c r="BX18" s="51">
        <v>-1747.6209313545255</v>
      </c>
      <c r="BY18" s="51"/>
      <c r="BZ18" s="51">
        <v>727.56740000000002</v>
      </c>
      <c r="CA18" s="43">
        <v>116605.17160506954</v>
      </c>
    </row>
    <row r="19" spans="1:79" ht="16">
      <c r="A19" s="41">
        <v>1983</v>
      </c>
      <c r="B19" s="42">
        <v>4</v>
      </c>
      <c r="C19" s="69">
        <v>127912</v>
      </c>
      <c r="D19" s="69">
        <v>14811</v>
      </c>
      <c r="E19" s="43">
        <v>113101</v>
      </c>
      <c r="F19" s="43">
        <v>78558</v>
      </c>
      <c r="G19" s="43">
        <v>19112</v>
      </c>
      <c r="H19" s="43">
        <v>23557</v>
      </c>
      <c r="I19" s="43">
        <v>23024</v>
      </c>
      <c r="J19" s="43">
        <v>533</v>
      </c>
      <c r="K19" s="43">
        <v>16619</v>
      </c>
      <c r="L19" s="43">
        <v>9934</v>
      </c>
      <c r="M19" s="43">
        <v>7068.7647885718625</v>
      </c>
      <c r="N19" s="43">
        <v>1190.919861225615</v>
      </c>
      <c r="O19" s="43">
        <v>562.36491759015234</v>
      </c>
      <c r="P19" s="43">
        <v>5315.4800097560947</v>
      </c>
      <c r="Q19" s="43">
        <v>39840</v>
      </c>
      <c r="R19" s="43">
        <v>1444099.0141571609</v>
      </c>
      <c r="S19" s="44">
        <v>0.31146413159046843</v>
      </c>
      <c r="T19" s="44">
        <v>0.32689223249064386</v>
      </c>
      <c r="U19" s="44">
        <v>0.29327124319799081</v>
      </c>
      <c r="V19" s="44">
        <v>0.34807157748436413</v>
      </c>
      <c r="W19" s="44">
        <v>0.44870329141344245</v>
      </c>
      <c r="X19" s="44">
        <v>0.82101872357559891</v>
      </c>
      <c r="Y19" s="44">
        <v>0.52247976011411179</v>
      </c>
      <c r="Z19" s="43">
        <v>1707.0719224092486</v>
      </c>
      <c r="AA19" s="72">
        <v>38146.228000000003</v>
      </c>
      <c r="AB19" s="43">
        <v>14629.536107209673</v>
      </c>
      <c r="AC19" s="43">
        <v>28242.798999999999</v>
      </c>
      <c r="AD19" s="73">
        <v>21.37565</v>
      </c>
      <c r="AE19" s="43">
        <v>12217.72310720968</v>
      </c>
      <c r="AF19" s="46">
        <v>11788.185210268663</v>
      </c>
      <c r="AG19" s="47">
        <v>0.96484304864565584</v>
      </c>
      <c r="AH19" s="46">
        <v>9155.7338294399106</v>
      </c>
      <c r="AI19" s="46">
        <v>8812.2539620094194</v>
      </c>
      <c r="AJ19" s="46">
        <v>1867.9991423681017</v>
      </c>
      <c r="AK19" s="46">
        <v>1915.2124408014586</v>
      </c>
      <c r="AL19" s="48">
        <v>16.485915768794744</v>
      </c>
      <c r="AM19" s="43">
        <v>5649446.6120310547</v>
      </c>
      <c r="AN19" s="55">
        <v>19691</v>
      </c>
      <c r="AO19" s="55">
        <v>10226</v>
      </c>
      <c r="AP19" s="43">
        <v>102875</v>
      </c>
      <c r="AQ19" s="44">
        <v>0.31908638240742315</v>
      </c>
      <c r="AR19" s="43">
        <v>6008.3174653773549</v>
      </c>
      <c r="AS19" s="50">
        <v>0.46351333333333339</v>
      </c>
      <c r="AT19" s="51">
        <v>64748.413177465416</v>
      </c>
      <c r="AU19" s="51">
        <v>326689.13989475043</v>
      </c>
      <c r="AV19" s="52">
        <v>20.508666666666667</v>
      </c>
      <c r="AW19" s="52">
        <v>9.7333333333333343</v>
      </c>
      <c r="AX19" s="53">
        <v>1.1849745230477544</v>
      </c>
      <c r="AY19" s="53">
        <v>0.84389999999999998</v>
      </c>
      <c r="AZ19" s="54">
        <v>51452.224209969849</v>
      </c>
      <c r="BA19" s="74">
        <v>-25602.810195335998</v>
      </c>
      <c r="BB19" s="51">
        <v>12239.555830526417</v>
      </c>
      <c r="BC19" s="51">
        <v>554.39521412810643</v>
      </c>
      <c r="BD19" s="51">
        <v>59.961939692698166</v>
      </c>
      <c r="BE19" s="51">
        <v>3333.489275512447</v>
      </c>
      <c r="BF19" s="51">
        <v>740.47566781545959</v>
      </c>
      <c r="BG19" s="51">
        <v>2592.7304423611731</v>
      </c>
      <c r="BH19" s="51">
        <v>4643.4292720323128</v>
      </c>
      <c r="BI19" s="51">
        <v>274.91725387534592</v>
      </c>
      <c r="BJ19" s="51">
        <v>40.156765108872548</v>
      </c>
      <c r="BK19" s="51">
        <v>14065.465372463004</v>
      </c>
      <c r="BL19" s="51">
        <v>1127.4102344783059</v>
      </c>
      <c r="BM19" s="51">
        <v>1203.0510995852324</v>
      </c>
      <c r="BN19" s="51">
        <v>4068.3009314906949</v>
      </c>
      <c r="BO19" s="51">
        <v>2.9691229601633036</v>
      </c>
      <c r="BP19" s="51">
        <v>503.50534168447956</v>
      </c>
      <c r="BQ19" s="51">
        <v>592.74518837724531</v>
      </c>
      <c r="BR19" s="51">
        <v>1.1492281719859882E-8</v>
      </c>
      <c r="BS19" s="51">
        <v>4716.1141962683796</v>
      </c>
      <c r="BT19" s="51">
        <v>759.30607068627864</v>
      </c>
      <c r="BU19" s="51">
        <v>421.98439127554627</v>
      </c>
      <c r="BV19" s="51">
        <v>652.99422440668957</v>
      </c>
      <c r="BW19" s="51">
        <v>17.056620339383105</v>
      </c>
      <c r="BX19" s="51">
        <v>-1825.9095419365876</v>
      </c>
      <c r="BY19" s="51"/>
      <c r="BZ19" s="51">
        <v>751.2604</v>
      </c>
      <c r="CA19" s="43">
        <v>118827.71878777319</v>
      </c>
    </row>
    <row r="20" spans="1:79" ht="16">
      <c r="A20" s="41">
        <v>1984</v>
      </c>
      <c r="B20" s="42">
        <v>1</v>
      </c>
      <c r="C20" s="69">
        <v>128971</v>
      </c>
      <c r="D20" s="69">
        <v>14995</v>
      </c>
      <c r="E20" s="43">
        <v>113976</v>
      </c>
      <c r="F20" s="43">
        <v>78962</v>
      </c>
      <c r="G20" s="43">
        <v>19304</v>
      </c>
      <c r="H20" s="43">
        <v>22507</v>
      </c>
      <c r="I20" s="43">
        <v>22820</v>
      </c>
      <c r="J20" s="43">
        <v>-313</v>
      </c>
      <c r="K20" s="43">
        <v>18122</v>
      </c>
      <c r="L20" s="43">
        <v>9924</v>
      </c>
      <c r="M20" s="43">
        <v>7065.5442569909874</v>
      </c>
      <c r="N20" s="43">
        <v>1000.7893180639603</v>
      </c>
      <c r="O20" s="43">
        <v>581.8084588553188</v>
      </c>
      <c r="P20" s="43">
        <v>5482.9464800717069</v>
      </c>
      <c r="Q20" s="43">
        <v>39228</v>
      </c>
      <c r="R20" s="43">
        <v>1448883.6925166796</v>
      </c>
      <c r="S20" s="44">
        <v>0.30416140062494668</v>
      </c>
      <c r="T20" s="44">
        <v>0.29796611028089459</v>
      </c>
      <c r="U20" s="44">
        <v>0.33490468296726067</v>
      </c>
      <c r="V20" s="44">
        <v>0.35569675723049954</v>
      </c>
      <c r="W20" s="44">
        <v>0.48289372033991834</v>
      </c>
      <c r="X20" s="44">
        <v>0.86618299072954452</v>
      </c>
      <c r="Y20" s="44">
        <v>0.54320900716404485</v>
      </c>
      <c r="Z20" s="43">
        <v>1718.9735520686384</v>
      </c>
      <c r="AA20" s="72">
        <v>38204.159</v>
      </c>
      <c r="AB20" s="43">
        <v>14653.297064738457</v>
      </c>
      <c r="AC20" s="43">
        <v>28340.787</v>
      </c>
      <c r="AD20" s="73">
        <v>19.806709999999999</v>
      </c>
      <c r="AE20" s="43">
        <v>12079.226064738465</v>
      </c>
      <c r="AF20" s="46">
        <v>11651.425682380603</v>
      </c>
      <c r="AG20" s="47">
        <v>0.96458379203559308</v>
      </c>
      <c r="AH20" s="46">
        <v>9006.4666832801759</v>
      </c>
      <c r="AI20" s="46">
        <v>8664.230352590268</v>
      </c>
      <c r="AJ20" s="46">
        <v>1875.4915133910581</v>
      </c>
      <c r="AK20" s="46">
        <v>1922.3775774134799</v>
      </c>
      <c r="AL20" s="48">
        <v>17.566497073168726</v>
      </c>
      <c r="AM20" s="43">
        <v>5633703.2474676892</v>
      </c>
      <c r="AN20" s="55">
        <v>18601</v>
      </c>
      <c r="AO20" s="55">
        <v>9904</v>
      </c>
      <c r="AP20" s="43">
        <v>104072</v>
      </c>
      <c r="AQ20" s="44">
        <v>0.30992634399119823</v>
      </c>
      <c r="AR20" s="43">
        <v>6140.1396671764387</v>
      </c>
      <c r="AS20" s="50">
        <v>0.47299333333333332</v>
      </c>
      <c r="AT20" s="51">
        <v>65357.777666044727</v>
      </c>
      <c r="AU20" s="51">
        <v>340689.85333248269</v>
      </c>
      <c r="AV20" s="52">
        <v>18.003333333333334</v>
      </c>
      <c r="AW20" s="52">
        <v>9.9533333333333331</v>
      </c>
      <c r="AX20" s="53">
        <v>1.202453004128422</v>
      </c>
      <c r="AY20" s="53">
        <v>0.83163333333333334</v>
      </c>
      <c r="AZ20" s="54">
        <v>54887.151854290598</v>
      </c>
      <c r="BA20" s="74">
        <v>-26608.463853052286</v>
      </c>
      <c r="BB20" s="51">
        <v>12525.207258352641</v>
      </c>
      <c r="BC20" s="51">
        <v>589.8828000207352</v>
      </c>
      <c r="BD20" s="51">
        <v>64.547526713336396</v>
      </c>
      <c r="BE20" s="51">
        <v>3496.3533236891435</v>
      </c>
      <c r="BF20" s="51">
        <v>664.40615426744807</v>
      </c>
      <c r="BG20" s="51">
        <v>2691.4067883882358</v>
      </c>
      <c r="BH20" s="51">
        <v>4683.4156661646584</v>
      </c>
      <c r="BI20" s="51">
        <v>294.18247076820387</v>
      </c>
      <c r="BJ20" s="51">
        <v>41.012528340875761</v>
      </c>
      <c r="BK20" s="51">
        <v>14490.732827055184</v>
      </c>
      <c r="BL20" s="51">
        <v>1127.0317894284233</v>
      </c>
      <c r="BM20" s="51">
        <v>1251.0882842004507</v>
      </c>
      <c r="BN20" s="51">
        <v>4169.6334935486275</v>
      </c>
      <c r="BO20" s="51">
        <v>2.9681263413687056</v>
      </c>
      <c r="BP20" s="51">
        <v>541.88708821282148</v>
      </c>
      <c r="BQ20" s="51">
        <v>722.50599889344858</v>
      </c>
      <c r="BR20" s="51">
        <v>2.7348686894798506E-8</v>
      </c>
      <c r="BS20" s="51">
        <v>4835.3213394599779</v>
      </c>
      <c r="BT20" s="51">
        <v>781.64641081071375</v>
      </c>
      <c r="BU20" s="51">
        <v>459.56834729985599</v>
      </c>
      <c r="BV20" s="51">
        <v>579.16325797685636</v>
      </c>
      <c r="BW20" s="51">
        <v>19.842224178829355</v>
      </c>
      <c r="BX20" s="51">
        <v>-1965.5255687025481</v>
      </c>
      <c r="BY20" s="51"/>
      <c r="BZ20" s="51">
        <v>736.40419999999995</v>
      </c>
      <c r="CA20" s="43">
        <v>121087.70596257463</v>
      </c>
    </row>
    <row r="21" spans="1:79" ht="16">
      <c r="A21" s="41">
        <v>1984</v>
      </c>
      <c r="B21" s="42">
        <v>2</v>
      </c>
      <c r="C21" s="69">
        <v>128573.6</v>
      </c>
      <c r="D21" s="69">
        <v>15042</v>
      </c>
      <c r="E21" s="43">
        <v>113531.6</v>
      </c>
      <c r="F21" s="43">
        <v>78755</v>
      </c>
      <c r="G21" s="43">
        <v>19290</v>
      </c>
      <c r="H21" s="43">
        <v>21986</v>
      </c>
      <c r="I21" s="43">
        <v>22142</v>
      </c>
      <c r="J21" s="43">
        <v>-156</v>
      </c>
      <c r="K21" s="43">
        <v>18211</v>
      </c>
      <c r="L21" s="43">
        <v>9668</v>
      </c>
      <c r="M21" s="43">
        <v>6742.2556043448112</v>
      </c>
      <c r="N21" s="43">
        <v>931.8247549294382</v>
      </c>
      <c r="O21" s="43">
        <v>675.3297526669013</v>
      </c>
      <c r="P21" s="43">
        <v>5135.1010967484708</v>
      </c>
      <c r="Q21" s="43">
        <v>41065</v>
      </c>
      <c r="R21" s="43">
        <v>1453088.6521817027</v>
      </c>
      <c r="S21" s="44">
        <v>0.31938905031826126</v>
      </c>
      <c r="T21" s="44">
        <v>0.32954098152498257</v>
      </c>
      <c r="U21" s="44">
        <v>0.29450492483151891</v>
      </c>
      <c r="V21" s="44">
        <v>0.37232408996477284</v>
      </c>
      <c r="W21" s="44">
        <v>0.49794080500796223</v>
      </c>
      <c r="X21" s="44">
        <v>0.84795200661977654</v>
      </c>
      <c r="Y21" s="44">
        <v>0.52776868839611557</v>
      </c>
      <c r="Z21" s="43">
        <v>1729.7834961649005</v>
      </c>
      <c r="AA21" s="72">
        <v>38221.364999999998</v>
      </c>
      <c r="AB21" s="43">
        <v>14613.687296359287</v>
      </c>
      <c r="AC21" s="43">
        <v>28408.539000000001</v>
      </c>
      <c r="AD21" s="73">
        <v>20.638560000000002</v>
      </c>
      <c r="AE21" s="43">
        <v>11964.446296359294</v>
      </c>
      <c r="AF21" s="46">
        <v>11536.168807616697</v>
      </c>
      <c r="AG21" s="47">
        <v>0.96420415302687945</v>
      </c>
      <c r="AH21" s="46">
        <v>8932.4106201791656</v>
      </c>
      <c r="AI21" s="46">
        <v>8589.804995604396</v>
      </c>
      <c r="AJ21" s="46">
        <v>1890.960366693515</v>
      </c>
      <c r="AK21" s="46">
        <v>1937.4705100182159</v>
      </c>
      <c r="AL21" s="48">
        <v>18.128491093825485</v>
      </c>
      <c r="AM21" s="43">
        <v>5479727.9668124747</v>
      </c>
      <c r="AN21" s="55">
        <v>19244.599999999999</v>
      </c>
      <c r="AO21" s="55">
        <v>10036</v>
      </c>
      <c r="AP21" s="43">
        <v>103495.6</v>
      </c>
      <c r="AQ21" s="44">
        <v>0.32585441243959723</v>
      </c>
      <c r="AR21" s="43">
        <v>6174.7475708962147</v>
      </c>
      <c r="AS21" s="50">
        <v>0.48324333333333336</v>
      </c>
      <c r="AT21" s="51">
        <v>66466.546133986034</v>
      </c>
      <c r="AU21" s="51">
        <v>352936.83612320811</v>
      </c>
      <c r="AV21" s="52">
        <v>15.344666666666667</v>
      </c>
      <c r="AW21" s="52">
        <v>11.303333333333335</v>
      </c>
      <c r="AX21" s="53">
        <v>1.2115827309074754</v>
      </c>
      <c r="AY21" s="53">
        <v>0.82536666666666669</v>
      </c>
      <c r="AZ21" s="54">
        <v>58659.623573026714</v>
      </c>
      <c r="BA21" s="74">
        <v>-26506.845586182171</v>
      </c>
      <c r="BB21" s="51">
        <v>12867.770535149128</v>
      </c>
      <c r="BC21" s="51">
        <v>624.53223088892173</v>
      </c>
      <c r="BD21" s="51">
        <v>69.934035521524464</v>
      </c>
      <c r="BE21" s="51">
        <v>3640.4628481528366</v>
      </c>
      <c r="BF21" s="51">
        <v>627.75617023827044</v>
      </c>
      <c r="BG21" s="51">
        <v>2795.2776965511298</v>
      </c>
      <c r="BH21" s="51">
        <v>4752.2161916592486</v>
      </c>
      <c r="BI21" s="51">
        <v>311.20365127489873</v>
      </c>
      <c r="BJ21" s="51">
        <v>46.387710862295521</v>
      </c>
      <c r="BK21" s="51">
        <v>15017.814149424914</v>
      </c>
      <c r="BL21" s="51">
        <v>1166.9939536450461</v>
      </c>
      <c r="BM21" s="51">
        <v>1332.4050910167659</v>
      </c>
      <c r="BN21" s="51">
        <v>4259.3133148896222</v>
      </c>
      <c r="BO21" s="51">
        <v>3.0733698094387671</v>
      </c>
      <c r="BP21" s="51">
        <v>570.98138895943657</v>
      </c>
      <c r="BQ21" s="51">
        <v>796.56649388188737</v>
      </c>
      <c r="BR21" s="51">
        <v>2.2751774206854553E-8</v>
      </c>
      <c r="BS21" s="51">
        <v>4972.5192550405682</v>
      </c>
      <c r="BT21" s="51">
        <v>801.33203519859887</v>
      </c>
      <c r="BU21" s="51">
        <v>492.11549513845699</v>
      </c>
      <c r="BV21" s="51">
        <v>599.82100465543965</v>
      </c>
      <c r="BW21" s="51">
        <v>22.59210096231396</v>
      </c>
      <c r="BX21" s="51">
        <v>-2150.0436142757894</v>
      </c>
      <c r="BY21" s="51"/>
      <c r="BZ21" s="51">
        <v>774.27729999999997</v>
      </c>
      <c r="CA21" s="43">
        <v>123385.10789620738</v>
      </c>
    </row>
    <row r="22" spans="1:79" ht="16">
      <c r="A22" s="41">
        <v>1984</v>
      </c>
      <c r="B22" s="42">
        <v>3</v>
      </c>
      <c r="C22" s="69">
        <v>129693</v>
      </c>
      <c r="D22" s="69">
        <v>15219</v>
      </c>
      <c r="E22" s="43">
        <v>114474</v>
      </c>
      <c r="F22" s="43">
        <v>79312</v>
      </c>
      <c r="G22" s="43">
        <v>19473</v>
      </c>
      <c r="H22" s="43">
        <v>22972</v>
      </c>
      <c r="I22" s="43">
        <v>22265</v>
      </c>
      <c r="J22" s="43">
        <v>707</v>
      </c>
      <c r="K22" s="43">
        <v>18282</v>
      </c>
      <c r="L22" s="43">
        <v>10346</v>
      </c>
      <c r="M22" s="43">
        <v>7465.0288883753183</v>
      </c>
      <c r="N22" s="43">
        <v>952.57610047618368</v>
      </c>
      <c r="O22" s="43">
        <v>606.57507410286883</v>
      </c>
      <c r="P22" s="43">
        <v>5905.8777137962661</v>
      </c>
      <c r="Q22" s="43">
        <v>40974</v>
      </c>
      <c r="R22" s="43">
        <v>1458228.0075959519</v>
      </c>
      <c r="S22" s="44">
        <v>0.31593069787883693</v>
      </c>
      <c r="T22" s="44">
        <v>0.34504236433326607</v>
      </c>
      <c r="U22" s="44">
        <v>0.33199815128639654</v>
      </c>
      <c r="V22" s="44">
        <v>0.38113631259824837</v>
      </c>
      <c r="W22" s="44">
        <v>0.49611639864347445</v>
      </c>
      <c r="X22" s="44">
        <v>0.77102261743669054</v>
      </c>
      <c r="Y22" s="44">
        <v>0.44635877971503685</v>
      </c>
      <c r="Z22" s="43">
        <v>1740.7359889745194</v>
      </c>
      <c r="AA22" s="72">
        <v>38265.150999999998</v>
      </c>
      <c r="AB22" s="43">
        <v>14653.763045621605</v>
      </c>
      <c r="AC22" s="43">
        <v>28496.241000000002</v>
      </c>
      <c r="AD22" s="73">
        <v>21.392310000000002</v>
      </c>
      <c r="AE22" s="43">
        <v>11937.35104562161</v>
      </c>
      <c r="AF22" s="46">
        <v>11508.674197509923</v>
      </c>
      <c r="AG22" s="47">
        <v>0.96408944945378672</v>
      </c>
      <c r="AH22" s="46">
        <v>8889.2443103907735</v>
      </c>
      <c r="AI22" s="46">
        <v>8546.651016326532</v>
      </c>
      <c r="AJ22" s="46">
        <v>1901.2338796818358</v>
      </c>
      <c r="AK22" s="46">
        <v>1947.764480874318</v>
      </c>
      <c r="AL22" s="48">
        <v>18.537299883606593</v>
      </c>
      <c r="AM22" s="43">
        <v>5399592.064304377</v>
      </c>
      <c r="AN22" s="55">
        <v>18816</v>
      </c>
      <c r="AO22" s="55">
        <v>10214</v>
      </c>
      <c r="AP22" s="43">
        <v>104260</v>
      </c>
      <c r="AQ22" s="44">
        <v>0.3209601687325806</v>
      </c>
      <c r="AR22" s="43">
        <v>6193.4166207653234</v>
      </c>
      <c r="AS22" s="50">
        <v>0.48350000000000004</v>
      </c>
      <c r="AT22" s="51">
        <v>68899.422400419237</v>
      </c>
      <c r="AU22" s="51">
        <v>366855.98069363768</v>
      </c>
      <c r="AV22" s="52">
        <v>13.503</v>
      </c>
      <c r="AW22" s="52">
        <v>11.806666666666667</v>
      </c>
      <c r="AX22" s="53">
        <v>1.3025921583952065</v>
      </c>
      <c r="AY22" s="53">
        <v>0.76770000000000005</v>
      </c>
      <c r="AZ22" s="54">
        <v>62740.948786797017</v>
      </c>
      <c r="BA22" s="74">
        <v>-25278.96376866004</v>
      </c>
      <c r="BB22" s="51">
        <v>13267.245660915882</v>
      </c>
      <c r="BC22" s="51">
        <v>658.34350673266601</v>
      </c>
      <c r="BD22" s="51">
        <v>76.121466117262358</v>
      </c>
      <c r="BE22" s="51">
        <v>3765.8178489035245</v>
      </c>
      <c r="BF22" s="51">
        <v>630.52571572792635</v>
      </c>
      <c r="BG22" s="51">
        <v>2904.3431668498552</v>
      </c>
      <c r="BH22" s="51">
        <v>4849.8308485160824</v>
      </c>
      <c r="BI22" s="51">
        <v>325.98079539543056</v>
      </c>
      <c r="BJ22" s="51">
        <v>56.282312673131827</v>
      </c>
      <c r="BK22" s="51">
        <v>15646.709339572189</v>
      </c>
      <c r="BL22" s="51">
        <v>1247.2967271281736</v>
      </c>
      <c r="BM22" s="51">
        <v>1447.0015200341786</v>
      </c>
      <c r="BN22" s="51">
        <v>4337.3403955136773</v>
      </c>
      <c r="BO22" s="51">
        <v>3.2848533643734887</v>
      </c>
      <c r="BP22" s="51">
        <v>590.78824392432477</v>
      </c>
      <c r="BQ22" s="51">
        <v>814.92667334256157</v>
      </c>
      <c r="BR22" s="51">
        <v>-2.2984563439719991E-9</v>
      </c>
      <c r="BS22" s="51">
        <v>5127.7079430101512</v>
      </c>
      <c r="BT22" s="51">
        <v>818.36294384993403</v>
      </c>
      <c r="BU22" s="51">
        <v>519.62583479134923</v>
      </c>
      <c r="BV22" s="51">
        <v>714.96746444243979</v>
      </c>
      <c r="BW22" s="51">
        <v>25.306250689836936</v>
      </c>
      <c r="BX22" s="51">
        <v>-2379.4636786563115</v>
      </c>
      <c r="BY22" s="51"/>
      <c r="BZ22" s="51">
        <v>826.84709999999995</v>
      </c>
      <c r="CA22" s="43">
        <v>125876.13084509138</v>
      </c>
    </row>
    <row r="23" spans="1:79" ht="16">
      <c r="A23" s="41">
        <v>1984</v>
      </c>
      <c r="B23" s="42">
        <v>4</v>
      </c>
      <c r="C23" s="69">
        <v>129858</v>
      </c>
      <c r="D23" s="69">
        <v>15249</v>
      </c>
      <c r="E23" s="43">
        <v>114609</v>
      </c>
      <c r="F23" s="43">
        <v>79431</v>
      </c>
      <c r="G23" s="43">
        <v>19431</v>
      </c>
      <c r="H23" s="43">
        <v>23765</v>
      </c>
      <c r="I23" s="43">
        <v>22431</v>
      </c>
      <c r="J23" s="43">
        <v>1334</v>
      </c>
      <c r="K23" s="43">
        <v>17081</v>
      </c>
      <c r="L23" s="43">
        <v>9850</v>
      </c>
      <c r="M23" s="43">
        <v>6987.171250288884</v>
      </c>
      <c r="N23" s="43">
        <v>1135.0853120030815</v>
      </c>
      <c r="O23" s="43">
        <v>719.20019342304056</v>
      </c>
      <c r="P23" s="43">
        <v>5132.8857448627614</v>
      </c>
      <c r="Q23" s="43">
        <v>44575</v>
      </c>
      <c r="R23" s="43">
        <v>1464097.2916357433</v>
      </c>
      <c r="S23" s="44">
        <v>0.34325956044294537</v>
      </c>
      <c r="T23" s="44">
        <v>0.35622112273545592</v>
      </c>
      <c r="U23" s="44">
        <v>0.31768823014770214</v>
      </c>
      <c r="V23" s="44">
        <v>0.37773616869510945</v>
      </c>
      <c r="W23" s="44">
        <v>0.50336631344769045</v>
      </c>
      <c r="X23" s="44">
        <v>0.88609137055837561</v>
      </c>
      <c r="Y23" s="44">
        <v>0.48876316674873199</v>
      </c>
      <c r="Z23" s="43">
        <v>1751.8334063093846</v>
      </c>
      <c r="AA23" s="72">
        <v>38313.442999999999</v>
      </c>
      <c r="AB23" s="43">
        <v>14664.244686727647</v>
      </c>
      <c r="AC23" s="43">
        <v>28587.539000000001</v>
      </c>
      <c r="AD23" s="73">
        <v>30.513840000000002</v>
      </c>
      <c r="AE23" s="43">
        <v>11838.940686727654</v>
      </c>
      <c r="AF23" s="46">
        <v>11412.375180511119</v>
      </c>
      <c r="AG23" s="47">
        <v>0.96396928428784623</v>
      </c>
      <c r="AH23" s="46">
        <v>8821.1757703140411</v>
      </c>
      <c r="AI23" s="46">
        <v>8478.2051032967047</v>
      </c>
      <c r="AJ23" s="46">
        <v>1912.5228455497372</v>
      </c>
      <c r="AK23" s="46">
        <v>1959.0856284153015</v>
      </c>
      <c r="AL23" s="48">
        <v>19.266617956512508</v>
      </c>
      <c r="AM23" s="43">
        <v>5346752.395828886</v>
      </c>
      <c r="AN23" s="55">
        <v>20673</v>
      </c>
      <c r="AO23" s="55">
        <v>10335</v>
      </c>
      <c r="AP23" s="43">
        <v>104274</v>
      </c>
      <c r="AQ23" s="44">
        <v>0.34861072764237844</v>
      </c>
      <c r="AR23" s="43">
        <v>6196.1569851115783</v>
      </c>
      <c r="AS23" s="50">
        <v>0.48350000000000004</v>
      </c>
      <c r="AT23" s="51">
        <v>71034.488954388886</v>
      </c>
      <c r="AU23" s="51">
        <v>379068.00539837626</v>
      </c>
      <c r="AV23" s="52">
        <v>12.740333333333332</v>
      </c>
      <c r="AW23" s="52">
        <v>9.7100000000000009</v>
      </c>
      <c r="AX23" s="53">
        <v>1.3671162960262488</v>
      </c>
      <c r="AY23" s="53">
        <v>0.7314666666666666</v>
      </c>
      <c r="AZ23" s="54">
        <v>67330.20616747356</v>
      </c>
      <c r="BA23" s="74">
        <v>-25054.21915702584</v>
      </c>
      <c r="BB23" s="51">
        <v>13723.632635652897</v>
      </c>
      <c r="BC23" s="51">
        <v>691.31662755196783</v>
      </c>
      <c r="BD23" s="51">
        <v>83.109818500550119</v>
      </c>
      <c r="BE23" s="51">
        <v>3872.4183259412098</v>
      </c>
      <c r="BF23" s="51">
        <v>672.71479073641615</v>
      </c>
      <c r="BG23" s="51">
        <v>3018.6031992844109</v>
      </c>
      <c r="BH23" s="51">
        <v>4976.2596367351598</v>
      </c>
      <c r="BI23" s="51">
        <v>338.51390312979942</v>
      </c>
      <c r="BJ23" s="51">
        <v>70.69633377338468</v>
      </c>
      <c r="BK23" s="51">
        <v>16377.418397497015</v>
      </c>
      <c r="BL23" s="51">
        <v>1367.9401098778069</v>
      </c>
      <c r="BM23" s="51">
        <v>1594.8775712526883</v>
      </c>
      <c r="BN23" s="51">
        <v>4403.7147354207937</v>
      </c>
      <c r="BO23" s="51">
        <v>3.6025770061728695</v>
      </c>
      <c r="BP23" s="51">
        <v>601.30765310748609</v>
      </c>
      <c r="BQ23" s="51">
        <v>777.58653727547141</v>
      </c>
      <c r="BR23" s="51">
        <v>-4.7802004757681124E-8</v>
      </c>
      <c r="BS23" s="51">
        <v>5300.8874033687252</v>
      </c>
      <c r="BT23" s="51">
        <v>832.73913676471921</v>
      </c>
      <c r="BU23" s="51">
        <v>542.09936625853243</v>
      </c>
      <c r="BV23" s="51">
        <v>924.60263733785655</v>
      </c>
      <c r="BW23" s="51">
        <v>27.984673361398272</v>
      </c>
      <c r="BX23" s="51">
        <v>-2653.7857618441139</v>
      </c>
      <c r="BY23" s="51"/>
      <c r="BZ23" s="51">
        <v>894.11350000000004</v>
      </c>
      <c r="CA23" s="43">
        <v>128766.4504277134</v>
      </c>
    </row>
    <row r="24" spans="1:79" ht="16">
      <c r="A24" s="41">
        <v>1985</v>
      </c>
      <c r="B24" s="42">
        <v>1</v>
      </c>
      <c r="C24" s="69">
        <v>131306</v>
      </c>
      <c r="D24" s="69">
        <v>15543</v>
      </c>
      <c r="E24" s="43">
        <v>115763</v>
      </c>
      <c r="F24" s="43">
        <v>80496</v>
      </c>
      <c r="G24" s="43">
        <v>19731</v>
      </c>
      <c r="H24" s="43">
        <v>23721</v>
      </c>
      <c r="I24" s="43">
        <v>23166</v>
      </c>
      <c r="J24" s="43">
        <v>555</v>
      </c>
      <c r="K24" s="43">
        <v>17745</v>
      </c>
      <c r="L24" s="43">
        <v>10387</v>
      </c>
      <c r="M24" s="43">
        <v>7569.3111274561315</v>
      </c>
      <c r="N24" s="43">
        <v>1135.455349353402</v>
      </c>
      <c r="O24" s="43">
        <v>692.35512314766277</v>
      </c>
      <c r="P24" s="43">
        <v>5741.5006549550671</v>
      </c>
      <c r="Q24" s="43">
        <v>43489</v>
      </c>
      <c r="R24" s="43">
        <v>1469850.546445868</v>
      </c>
      <c r="S24" s="44">
        <v>0.3312034484334303</v>
      </c>
      <c r="T24" s="44">
        <v>0.31996620950109322</v>
      </c>
      <c r="U24" s="44">
        <v>0.3638436977345294</v>
      </c>
      <c r="V24" s="44">
        <v>0.37265820599153932</v>
      </c>
      <c r="W24" s="44">
        <v>0.51625810087348545</v>
      </c>
      <c r="X24" s="44">
        <v>0.89621642437662463</v>
      </c>
      <c r="Y24" s="44">
        <v>0.46231368609872631</v>
      </c>
      <c r="Z24" s="43">
        <v>1762.6243439105319</v>
      </c>
      <c r="AA24" s="72">
        <v>38352.991000000002</v>
      </c>
      <c r="AB24" s="43">
        <v>14662.012047315129</v>
      </c>
      <c r="AC24" s="43">
        <v>28672.545999999998</v>
      </c>
      <c r="AD24" s="73">
        <v>26.331599999999998</v>
      </c>
      <c r="AE24" s="43">
        <v>11833.542047315133</v>
      </c>
      <c r="AF24" s="46">
        <v>11405.732989014376</v>
      </c>
      <c r="AG24" s="47">
        <v>0.96384775947977286</v>
      </c>
      <c r="AH24" s="46">
        <v>8856.0332682727039</v>
      </c>
      <c r="AI24" s="46">
        <v>8511.1106147566752</v>
      </c>
      <c r="AJ24" s="46">
        <v>1941.1635214458311</v>
      </c>
      <c r="AK24" s="46">
        <v>1988.172877959928</v>
      </c>
      <c r="AL24" s="48">
        <v>19.29114497295712</v>
      </c>
      <c r="AM24" s="43">
        <v>5391120.7130359327</v>
      </c>
      <c r="AN24" s="55">
        <v>20032</v>
      </c>
      <c r="AO24" s="55">
        <v>10238</v>
      </c>
      <c r="AP24" s="43">
        <v>105525</v>
      </c>
      <c r="AQ24" s="44">
        <v>0.33220173786632307</v>
      </c>
      <c r="AR24" s="43">
        <v>6110.1125951375088</v>
      </c>
      <c r="AS24" s="50">
        <v>0.51962666666666668</v>
      </c>
      <c r="AT24" s="51">
        <v>72349.433377112669</v>
      </c>
      <c r="AU24" s="51">
        <v>392421.99424535187</v>
      </c>
      <c r="AV24" s="52">
        <v>12.207333333333333</v>
      </c>
      <c r="AW24" s="52">
        <v>8.9</v>
      </c>
      <c r="AX24" s="53">
        <v>1.4618458239937626</v>
      </c>
      <c r="AY24" s="53">
        <v>0.68406666666666671</v>
      </c>
      <c r="AZ24" s="54">
        <v>70914.440033849169</v>
      </c>
      <c r="BA24" s="74">
        <v>-25400.901229260202</v>
      </c>
      <c r="BB24" s="51">
        <v>14236.931459360181</v>
      </c>
      <c r="BC24" s="51">
        <v>723.45159334682739</v>
      </c>
      <c r="BD24" s="51">
        <v>90.89909267138772</v>
      </c>
      <c r="BE24" s="51">
        <v>3960.2642792658908</v>
      </c>
      <c r="BF24" s="51">
        <v>754.32339526373971</v>
      </c>
      <c r="BG24" s="51">
        <v>3138.0577938547976</v>
      </c>
      <c r="BH24" s="51">
        <v>5131.5025563164809</v>
      </c>
      <c r="BI24" s="51">
        <v>348.80297447800524</v>
      </c>
      <c r="BJ24" s="51">
        <v>89.629774163054066</v>
      </c>
      <c r="BK24" s="51">
        <v>17209.941323199382</v>
      </c>
      <c r="BL24" s="51">
        <v>1528.9241018939451</v>
      </c>
      <c r="BM24" s="51">
        <v>1776.0332446722946</v>
      </c>
      <c r="BN24" s="51">
        <v>4458.4363346109703</v>
      </c>
      <c r="BO24" s="51">
        <v>4.0265407348369102</v>
      </c>
      <c r="BP24" s="51">
        <v>602.53961650892074</v>
      </c>
      <c r="BQ24" s="51">
        <v>684.54608568061667</v>
      </c>
      <c r="BR24" s="51">
        <v>-1.1375887103427287E-7</v>
      </c>
      <c r="BS24" s="51">
        <v>5492.0576361162912</v>
      </c>
      <c r="BT24" s="51">
        <v>844.46061394295452</v>
      </c>
      <c r="BU24" s="51">
        <v>559.53608954000686</v>
      </c>
      <c r="BV24" s="51">
        <v>1228.7265233416897</v>
      </c>
      <c r="BW24" s="51">
        <v>30.627368976997964</v>
      </c>
      <c r="BX24" s="51">
        <v>-2973.0098638391974</v>
      </c>
      <c r="BY24" s="51"/>
      <c r="BZ24" s="51">
        <v>1045.6389999999999</v>
      </c>
      <c r="CA24" s="43">
        <v>132169.83845734765</v>
      </c>
    </row>
    <row r="25" spans="1:79" ht="16">
      <c r="A25" s="41">
        <v>1985</v>
      </c>
      <c r="B25" s="42">
        <v>2</v>
      </c>
      <c r="C25" s="69">
        <v>131184</v>
      </c>
      <c r="D25" s="69">
        <v>15500</v>
      </c>
      <c r="E25" s="43">
        <v>115684</v>
      </c>
      <c r="F25" s="43">
        <v>80361</v>
      </c>
      <c r="G25" s="43">
        <v>19636</v>
      </c>
      <c r="H25" s="43">
        <v>24320</v>
      </c>
      <c r="I25" s="43">
        <v>23174</v>
      </c>
      <c r="J25" s="43">
        <v>1146</v>
      </c>
      <c r="K25" s="43">
        <v>17456</v>
      </c>
      <c r="L25" s="43">
        <v>10589</v>
      </c>
      <c r="M25" s="43">
        <v>7629.2811810444464</v>
      </c>
      <c r="N25" s="43">
        <v>1089.3750933966026</v>
      </c>
      <c r="O25" s="43">
        <v>741.42766464714623</v>
      </c>
      <c r="P25" s="43">
        <v>5798.4784230006981</v>
      </c>
      <c r="Q25" s="43">
        <v>45380</v>
      </c>
      <c r="R25" s="43">
        <v>1476132.1959642328</v>
      </c>
      <c r="S25" s="44">
        <v>0.34592633247957066</v>
      </c>
      <c r="T25" s="44">
        <v>0.35471186271947835</v>
      </c>
      <c r="U25" s="44">
        <v>0.3207883479323691</v>
      </c>
      <c r="V25" s="44">
        <v>0.40812980063864673</v>
      </c>
      <c r="W25" s="44">
        <v>0.54857928505957831</v>
      </c>
      <c r="X25" s="44">
        <v>0.90357918594768161</v>
      </c>
      <c r="Y25" s="44">
        <v>0.49468445361661911</v>
      </c>
      <c r="Z25" s="43">
        <v>1774.1897961875875</v>
      </c>
      <c r="AA25" s="72">
        <v>38428.802000000003</v>
      </c>
      <c r="AB25" s="43">
        <v>14689.933630952288</v>
      </c>
      <c r="AC25" s="43">
        <v>28786.25</v>
      </c>
      <c r="AD25" s="73">
        <v>32.012189999999997</v>
      </c>
      <c r="AE25" s="43">
        <v>11792.822630952291</v>
      </c>
      <c r="AF25" s="46">
        <v>11364.143499518172</v>
      </c>
      <c r="AG25" s="47">
        <v>0.96364914958451275</v>
      </c>
      <c r="AH25" s="46">
        <v>8824.5571665676398</v>
      </c>
      <c r="AI25" s="46">
        <v>8477.0357139717453</v>
      </c>
      <c r="AJ25" s="46">
        <v>1954.9357146596851</v>
      </c>
      <c r="AK25" s="46">
        <v>2001.8659927140259</v>
      </c>
      <c r="AL25" s="48">
        <v>19.721743288857812</v>
      </c>
      <c r="AM25" s="43">
        <v>5304075.2683841558</v>
      </c>
      <c r="AN25" s="55">
        <v>20814</v>
      </c>
      <c r="AO25" s="55">
        <v>10374</v>
      </c>
      <c r="AP25" s="43">
        <v>105310</v>
      </c>
      <c r="AQ25" s="44">
        <v>0.34732224153629665</v>
      </c>
      <c r="AR25" s="43">
        <v>6110.1227634653242</v>
      </c>
      <c r="AS25" s="50">
        <v>0.52270000000000005</v>
      </c>
      <c r="AT25" s="51">
        <v>73884.298818271098</v>
      </c>
      <c r="AU25" s="51">
        <v>406282.87533913681</v>
      </c>
      <c r="AV25" s="52">
        <v>13.212333333333333</v>
      </c>
      <c r="AW25" s="52">
        <v>8.1333333333333329</v>
      </c>
      <c r="AX25" s="53">
        <v>1.3774104683195594</v>
      </c>
      <c r="AY25" s="53">
        <v>0.72599999999999998</v>
      </c>
      <c r="AZ25" s="54">
        <v>74291.830159371559</v>
      </c>
      <c r="BA25" s="74">
        <v>-24916.969044567777</v>
      </c>
      <c r="BB25" s="51">
        <v>14766.505600602755</v>
      </c>
      <c r="BC25" s="51">
        <v>752.90920951476721</v>
      </c>
      <c r="BD25" s="51">
        <v>96.463952526071182</v>
      </c>
      <c r="BE25" s="51">
        <v>4123.0728329925205</v>
      </c>
      <c r="BF25" s="51">
        <v>815.47923132228379</v>
      </c>
      <c r="BG25" s="51">
        <v>3222.3797640116086</v>
      </c>
      <c r="BH25" s="51">
        <v>5289.6290087646412</v>
      </c>
      <c r="BI25" s="51">
        <v>361.08762897017283</v>
      </c>
      <c r="BJ25" s="51">
        <v>105.48397250069246</v>
      </c>
      <c r="BK25" s="51">
        <v>17989.226408406579</v>
      </c>
      <c r="BL25" s="51">
        <v>1658.3475436804238</v>
      </c>
      <c r="BM25" s="51">
        <v>1924.7767699830783</v>
      </c>
      <c r="BN25" s="51">
        <v>4534.0530918815157</v>
      </c>
      <c r="BO25" s="51">
        <v>4.3673875347154585</v>
      </c>
      <c r="BP25" s="51">
        <v>599.4245939023258</v>
      </c>
      <c r="BQ25" s="51">
        <v>706.22858034207081</v>
      </c>
      <c r="BR25" s="51">
        <v>-9.4638069131200429E-8</v>
      </c>
      <c r="BS25" s="51">
        <v>5677.9859653061085</v>
      </c>
      <c r="BT25" s="51">
        <v>860.03583376674908</v>
      </c>
      <c r="BU25" s="51">
        <v>578.05167569827142</v>
      </c>
      <c r="BV25" s="51">
        <v>1413.5488345269291</v>
      </c>
      <c r="BW25" s="51">
        <v>32.395437553307396</v>
      </c>
      <c r="BX25" s="51">
        <v>-3222.720807803822</v>
      </c>
      <c r="BY25" s="51"/>
      <c r="BZ25" s="51">
        <v>1114.4739999999999</v>
      </c>
      <c r="CA25" s="43">
        <v>135487.45504011144</v>
      </c>
    </row>
    <row r="26" spans="1:79" ht="16">
      <c r="A26" s="41">
        <v>1985</v>
      </c>
      <c r="B26" s="42">
        <v>3</v>
      </c>
      <c r="C26" s="69">
        <v>132542</v>
      </c>
      <c r="D26" s="69">
        <v>15866</v>
      </c>
      <c r="E26" s="43">
        <v>116676</v>
      </c>
      <c r="F26" s="43">
        <v>80940</v>
      </c>
      <c r="G26" s="43">
        <v>20371</v>
      </c>
      <c r="H26" s="43">
        <v>23768</v>
      </c>
      <c r="I26" s="43">
        <v>24183</v>
      </c>
      <c r="J26" s="43">
        <v>-415</v>
      </c>
      <c r="K26" s="43">
        <v>18095</v>
      </c>
      <c r="L26" s="43">
        <v>10632</v>
      </c>
      <c r="M26" s="43">
        <v>7744.859829778291</v>
      </c>
      <c r="N26" s="43">
        <v>1286.9840299523976</v>
      </c>
      <c r="O26" s="43">
        <v>775.08619617457532</v>
      </c>
      <c r="P26" s="43">
        <v>5682.7896036513184</v>
      </c>
      <c r="Q26" s="43">
        <v>45554</v>
      </c>
      <c r="R26" s="43">
        <v>1481784.755607107</v>
      </c>
      <c r="S26" s="44">
        <v>0.34369482880898128</v>
      </c>
      <c r="T26" s="44">
        <v>0.37464788732394366</v>
      </c>
      <c r="U26" s="44">
        <v>0.35835256001178145</v>
      </c>
      <c r="V26" s="44">
        <v>0.39800686432617954</v>
      </c>
      <c r="W26" s="44">
        <v>0.54247029566178506</v>
      </c>
      <c r="X26" s="44">
        <v>0.7765237020316027</v>
      </c>
      <c r="Y26" s="44">
        <v>0.45961529057664308</v>
      </c>
      <c r="Z26" s="43">
        <v>1786.0795467875307</v>
      </c>
      <c r="AA26" s="72">
        <v>38454.667000000001</v>
      </c>
      <c r="AB26" s="43">
        <v>14717.623831498058</v>
      </c>
      <c r="AC26" s="43">
        <v>28862.804</v>
      </c>
      <c r="AD26" s="73">
        <v>43.351399999999998</v>
      </c>
      <c r="AE26" s="43">
        <v>11823.244831498061</v>
      </c>
      <c r="AF26" s="46">
        <v>11394.210465944569</v>
      </c>
      <c r="AG26" s="47">
        <v>0.9637126379713874</v>
      </c>
      <c r="AH26" s="46">
        <v>8882.5931028551386</v>
      </c>
      <c r="AI26" s="46">
        <v>8536.051229827317</v>
      </c>
      <c r="AJ26" s="46">
        <v>1991.4638617599669</v>
      </c>
      <c r="AK26" s="46">
        <v>2039.40524590164</v>
      </c>
      <c r="AL26" s="48">
        <v>19.66607540142158</v>
      </c>
      <c r="AM26" s="43">
        <v>5358283.7018585354</v>
      </c>
      <c r="AN26" s="55">
        <v>20657</v>
      </c>
      <c r="AO26" s="55">
        <v>10284</v>
      </c>
      <c r="AP26" s="43">
        <v>106392</v>
      </c>
      <c r="AQ26" s="44">
        <v>0.34511443013954096</v>
      </c>
      <c r="AR26" s="43">
        <v>6123.3365054614605</v>
      </c>
      <c r="AS26" s="50">
        <v>0.52424000000000004</v>
      </c>
      <c r="AT26" s="51">
        <v>76097.25406626967</v>
      </c>
      <c r="AU26" s="51">
        <v>415768.16933690128</v>
      </c>
      <c r="AV26" s="52">
        <v>13.028666666666666</v>
      </c>
      <c r="AW26" s="52">
        <v>8.0133333333333336</v>
      </c>
      <c r="AX26" s="53">
        <v>1.2740476493820869</v>
      </c>
      <c r="AY26" s="53">
        <v>0.78490000000000004</v>
      </c>
      <c r="AZ26" s="54">
        <v>77169.351350617551</v>
      </c>
      <c r="BA26" s="74">
        <v>-23116.568662470414</v>
      </c>
      <c r="BB26" s="51">
        <v>15312.355059380616</v>
      </c>
      <c r="BC26" s="51">
        <v>779.68947605578683</v>
      </c>
      <c r="BD26" s="51">
        <v>99.804398064600448</v>
      </c>
      <c r="BE26" s="51">
        <v>4360.8439871211012</v>
      </c>
      <c r="BF26" s="51">
        <v>856.1822989120484</v>
      </c>
      <c r="BG26" s="51">
        <v>3271.5691097548433</v>
      </c>
      <c r="BH26" s="51">
        <v>5450.6389940796362</v>
      </c>
      <c r="BI26" s="51">
        <v>375.36786660630207</v>
      </c>
      <c r="BJ26" s="51">
        <v>118.25892878629982</v>
      </c>
      <c r="BK26" s="51">
        <v>18715.273653118606</v>
      </c>
      <c r="BL26" s="51">
        <v>1756.2104352372428</v>
      </c>
      <c r="BM26" s="51">
        <v>2041.1081471850396</v>
      </c>
      <c r="BN26" s="51">
        <v>4630.5650072324306</v>
      </c>
      <c r="BO26" s="51">
        <v>4.6251174058085152</v>
      </c>
      <c r="BP26" s="51">
        <v>591.96258528770147</v>
      </c>
      <c r="BQ26" s="51">
        <v>842.63402125983396</v>
      </c>
      <c r="BR26" s="51">
        <v>9.5604009515362486E-9</v>
      </c>
      <c r="BS26" s="51">
        <v>5858.6723909381762</v>
      </c>
      <c r="BT26" s="51">
        <v>879.46479623610298</v>
      </c>
      <c r="BU26" s="51">
        <v>597.64612473332636</v>
      </c>
      <c r="BV26" s="51">
        <v>1479.0695708935748</v>
      </c>
      <c r="BW26" s="51">
        <v>33.288879090326574</v>
      </c>
      <c r="BX26" s="51">
        <v>-3402.9185937379857</v>
      </c>
      <c r="BY26" s="51"/>
      <c r="BZ26" s="51">
        <v>1170.18</v>
      </c>
      <c r="CA26" s="43">
        <v>139182.20255109714</v>
      </c>
    </row>
    <row r="27" spans="1:79" ht="16">
      <c r="A27" s="41">
        <v>1985</v>
      </c>
      <c r="B27" s="42">
        <v>4</v>
      </c>
      <c r="C27" s="69">
        <v>134065</v>
      </c>
      <c r="D27" s="69">
        <v>16046</v>
      </c>
      <c r="E27" s="43">
        <v>118019</v>
      </c>
      <c r="F27" s="43">
        <v>81353</v>
      </c>
      <c r="G27" s="43">
        <v>20666</v>
      </c>
      <c r="H27" s="43">
        <v>24219</v>
      </c>
      <c r="I27" s="43">
        <v>25251</v>
      </c>
      <c r="J27" s="43">
        <v>-1032</v>
      </c>
      <c r="K27" s="43">
        <v>18961</v>
      </c>
      <c r="L27" s="43">
        <v>11134</v>
      </c>
      <c r="M27" s="43">
        <v>8187.5478617211302</v>
      </c>
      <c r="N27" s="43">
        <v>1241.2387760412184</v>
      </c>
      <c r="O27" s="43">
        <v>881.86347349607422</v>
      </c>
      <c r="P27" s="43">
        <v>6064.4456121838366</v>
      </c>
      <c r="Q27" s="43">
        <v>49853</v>
      </c>
      <c r="R27" s="43">
        <v>1487818.9457129198</v>
      </c>
      <c r="S27" s="44">
        <v>0.3718569350688099</v>
      </c>
      <c r="T27" s="44">
        <v>0.38995488795742012</v>
      </c>
      <c r="U27" s="44">
        <v>0.35125326623439468</v>
      </c>
      <c r="V27" s="44">
        <v>0.40802344461605483</v>
      </c>
      <c r="W27" s="44">
        <v>0.53098465270819051</v>
      </c>
      <c r="X27" s="44">
        <v>0.86716364289563497</v>
      </c>
      <c r="Y27" s="44">
        <v>0.55829749462835032</v>
      </c>
      <c r="Z27" s="43">
        <v>1798.2924078044171</v>
      </c>
      <c r="AA27" s="72">
        <v>38499.131999999998</v>
      </c>
      <c r="AB27" s="43">
        <v>14761.312880218306</v>
      </c>
      <c r="AC27" s="43">
        <v>28953.537</v>
      </c>
      <c r="AD27" s="73">
        <v>50.532260000000001</v>
      </c>
      <c r="AE27" s="43">
        <v>11879.996880218303</v>
      </c>
      <c r="AF27" s="46">
        <v>11446.915188759973</v>
      </c>
      <c r="AG27" s="47">
        <v>0.96354530259351612</v>
      </c>
      <c r="AH27" s="46">
        <v>8920.2696530027697</v>
      </c>
      <c r="AI27" s="46">
        <v>8569.5479604395623</v>
      </c>
      <c r="AJ27" s="46">
        <v>1994.1750664518718</v>
      </c>
      <c r="AK27" s="46">
        <v>2041.8274134790536</v>
      </c>
      <c r="AL27" s="48">
        <v>19.519374891519728</v>
      </c>
      <c r="AM27" s="43">
        <v>5416203.1006037202</v>
      </c>
      <c r="AN27" s="55">
        <v>22496</v>
      </c>
      <c r="AO27" s="55">
        <v>10681</v>
      </c>
      <c r="AP27" s="43">
        <v>107338</v>
      </c>
      <c r="AQ27" s="44">
        <v>0.37884166504571093</v>
      </c>
      <c r="AR27" s="43">
        <v>6149.7487369620085</v>
      </c>
      <c r="AS27" s="50">
        <v>0.52270000000000005</v>
      </c>
      <c r="AT27" s="51">
        <v>79299.853897224122</v>
      </c>
      <c r="AU27" s="51">
        <v>428265.68507719913</v>
      </c>
      <c r="AV27" s="52">
        <v>10.449333333333334</v>
      </c>
      <c r="AW27" s="52">
        <v>8.02</v>
      </c>
      <c r="AX27" s="53">
        <v>1.1712802092687307</v>
      </c>
      <c r="AY27" s="53">
        <v>0.85376666666666667</v>
      </c>
      <c r="AZ27" s="54">
        <v>79975.806812213923</v>
      </c>
      <c r="BA27" s="74">
        <v>-22375.106260123743</v>
      </c>
      <c r="BB27" s="51">
        <v>15874.479835693766</v>
      </c>
      <c r="BC27" s="51">
        <v>803.79239296988681</v>
      </c>
      <c r="BD27" s="51">
        <v>100.92042928697553</v>
      </c>
      <c r="BE27" s="51">
        <v>4673.5777416516303</v>
      </c>
      <c r="BF27" s="51">
        <v>876.4325980330334</v>
      </c>
      <c r="BG27" s="51">
        <v>3285.6258310845014</v>
      </c>
      <c r="BH27" s="51">
        <v>5614.5325122614686</v>
      </c>
      <c r="BI27" s="51">
        <v>391.64368738639303</v>
      </c>
      <c r="BJ27" s="51">
        <v>127.95464301987623</v>
      </c>
      <c r="BK27" s="51">
        <v>19388.083057335461</v>
      </c>
      <c r="BL27" s="51">
        <v>1822.5127765644024</v>
      </c>
      <c r="BM27" s="51">
        <v>2125.0273762781785</v>
      </c>
      <c r="BN27" s="51">
        <v>4747.9720806637151</v>
      </c>
      <c r="BO27" s="51">
        <v>4.7997303481160811</v>
      </c>
      <c r="BP27" s="51">
        <v>580.15359066504766</v>
      </c>
      <c r="BQ27" s="51">
        <v>1093.7624084339059</v>
      </c>
      <c r="BR27" s="51">
        <v>1.9883653921393719E-7</v>
      </c>
      <c r="BS27" s="51">
        <v>6034.1169130124954</v>
      </c>
      <c r="BT27" s="51">
        <v>902.7475013510159</v>
      </c>
      <c r="BU27" s="51">
        <v>618.31943664517132</v>
      </c>
      <c r="BV27" s="51">
        <v>1425.2887324416267</v>
      </c>
      <c r="BW27" s="51">
        <v>33.307693588055486</v>
      </c>
      <c r="BX27" s="51">
        <v>-3513.6032216416897</v>
      </c>
      <c r="BY27" s="51"/>
      <c r="BZ27" s="51">
        <v>1212.758</v>
      </c>
      <c r="CA27" s="43">
        <v>142917.63356389181</v>
      </c>
    </row>
    <row r="28" spans="1:79" ht="16">
      <c r="A28" s="41">
        <v>1986</v>
      </c>
      <c r="B28" s="42">
        <v>1</v>
      </c>
      <c r="C28" s="69">
        <v>134443</v>
      </c>
      <c r="D28" s="69">
        <v>16189</v>
      </c>
      <c r="E28" s="43">
        <v>118254</v>
      </c>
      <c r="F28" s="43">
        <v>81512</v>
      </c>
      <c r="G28" s="43">
        <v>20850</v>
      </c>
      <c r="H28" s="43">
        <v>25314</v>
      </c>
      <c r="I28" s="43">
        <v>25847</v>
      </c>
      <c r="J28" s="43">
        <v>-533</v>
      </c>
      <c r="K28" s="43">
        <v>17528</v>
      </c>
      <c r="L28" s="43">
        <v>10761</v>
      </c>
      <c r="M28" s="43">
        <v>7773.5532808398939</v>
      </c>
      <c r="N28" s="43">
        <v>1333.9660870807704</v>
      </c>
      <c r="O28" s="43">
        <v>783.62688309231942</v>
      </c>
      <c r="P28" s="43">
        <v>5655.9603106668028</v>
      </c>
      <c r="Q28" s="43">
        <v>49309</v>
      </c>
      <c r="R28" s="43">
        <v>1494874.0828231648</v>
      </c>
      <c r="S28" s="44">
        <v>0.36676509747625385</v>
      </c>
      <c r="T28" s="44">
        <v>0.35241436843654922</v>
      </c>
      <c r="U28" s="44">
        <v>0.38978417266187049</v>
      </c>
      <c r="V28" s="44">
        <v>0.4078616473865439</v>
      </c>
      <c r="W28" s="44">
        <v>0.51072569602921036</v>
      </c>
      <c r="X28" s="44">
        <v>0.78942477464919614</v>
      </c>
      <c r="Y28" s="44">
        <v>0.55035522039027951</v>
      </c>
      <c r="Z28" s="43">
        <v>1811.6777319886676</v>
      </c>
      <c r="AA28" s="72">
        <v>38484.642</v>
      </c>
      <c r="AB28" s="43">
        <v>14786.716198519456</v>
      </c>
      <c r="AC28" s="43">
        <v>29000.092000000001</v>
      </c>
      <c r="AD28" s="73">
        <v>49.97569</v>
      </c>
      <c r="AE28" s="43">
        <v>11929.656198519451</v>
      </c>
      <c r="AF28" s="46">
        <v>11492.224387156455</v>
      </c>
      <c r="AG28" s="47">
        <v>0.96333240421318389</v>
      </c>
      <c r="AH28" s="46">
        <v>8993.9760965844052</v>
      </c>
      <c r="AI28" s="46">
        <v>8640.3025390894854</v>
      </c>
      <c r="AJ28" s="46">
        <v>1995.8835341320976</v>
      </c>
      <c r="AK28" s="46">
        <v>2043.1248998178519</v>
      </c>
      <c r="AL28" s="48">
        <v>19.321801822950167</v>
      </c>
      <c r="AM28" s="43">
        <v>5375724.4171669595</v>
      </c>
      <c r="AN28" s="55">
        <v>22344</v>
      </c>
      <c r="AO28" s="55">
        <v>10681</v>
      </c>
      <c r="AP28" s="43">
        <v>107573</v>
      </c>
      <c r="AQ28" s="44">
        <v>0.36171037959955399</v>
      </c>
      <c r="AR28" s="43">
        <v>6207.443828986693</v>
      </c>
      <c r="AS28" s="50">
        <v>0.49195</v>
      </c>
      <c r="AT28" s="51">
        <v>83606.64050823584</v>
      </c>
      <c r="AU28" s="51">
        <v>440967.12298575358</v>
      </c>
      <c r="AV28" s="52">
        <v>10.996333333333334</v>
      </c>
      <c r="AW28" s="52">
        <v>7.7766666666666664</v>
      </c>
      <c r="AX28" s="53">
        <v>1.0816657652785289</v>
      </c>
      <c r="AY28" s="53">
        <v>0.92449999999999999</v>
      </c>
      <c r="AZ28" s="54">
        <v>83518.392079649057</v>
      </c>
      <c r="BA28" s="74">
        <v>-22560.163036722588</v>
      </c>
      <c r="BB28" s="51">
        <v>16452.879929542203</v>
      </c>
      <c r="BC28" s="51">
        <v>825.21796025706681</v>
      </c>
      <c r="BD28" s="51">
        <v>99.812046193196466</v>
      </c>
      <c r="BE28" s="51">
        <v>5061.2740965841112</v>
      </c>
      <c r="BF28" s="51">
        <v>876.23012868523892</v>
      </c>
      <c r="BG28" s="51">
        <v>3264.5499280005829</v>
      </c>
      <c r="BH28" s="51">
        <v>5781.3095633101393</v>
      </c>
      <c r="BI28" s="51">
        <v>409.91509131044575</v>
      </c>
      <c r="BJ28" s="51">
        <v>134.57111520142161</v>
      </c>
      <c r="BK28" s="51">
        <v>20007.65462105714</v>
      </c>
      <c r="BL28" s="51">
        <v>1857.2545676619025</v>
      </c>
      <c r="BM28" s="51">
        <v>2176.5344572624945</v>
      </c>
      <c r="BN28" s="51">
        <v>4886.2743121753683</v>
      </c>
      <c r="BO28" s="51">
        <v>4.8912263616381528</v>
      </c>
      <c r="BP28" s="51">
        <v>563.99761003436447</v>
      </c>
      <c r="BQ28" s="51">
        <v>1459.6137418642866</v>
      </c>
      <c r="BR28" s="51">
        <v>4.7319034565600224E-7</v>
      </c>
      <c r="BS28" s="51">
        <v>6204.3195315290668</v>
      </c>
      <c r="BT28" s="51">
        <v>929.88394911148816</v>
      </c>
      <c r="BU28" s="51">
        <v>640.07161143380654</v>
      </c>
      <c r="BV28" s="51">
        <v>1252.2063191710849</v>
      </c>
      <c r="BW28" s="51">
        <v>32.451881046494137</v>
      </c>
      <c r="BX28" s="51">
        <v>-3554.7746915149355</v>
      </c>
      <c r="BY28" s="51"/>
      <c r="BZ28" s="51">
        <v>1211.4760000000001</v>
      </c>
      <c r="CA28" s="43">
        <v>146741.89213400954</v>
      </c>
    </row>
    <row r="29" spans="1:79" ht="16">
      <c r="A29" s="41">
        <v>1986</v>
      </c>
      <c r="B29" s="42">
        <v>2</v>
      </c>
      <c r="C29" s="69">
        <v>137645</v>
      </c>
      <c r="D29" s="69">
        <v>16332</v>
      </c>
      <c r="E29" s="43">
        <v>121313</v>
      </c>
      <c r="F29" s="43">
        <v>82729</v>
      </c>
      <c r="G29" s="43">
        <v>20813</v>
      </c>
      <c r="H29" s="43">
        <v>27971</v>
      </c>
      <c r="I29" s="43">
        <v>26326</v>
      </c>
      <c r="J29" s="43">
        <v>1645</v>
      </c>
      <c r="K29" s="43">
        <v>18411</v>
      </c>
      <c r="L29" s="43">
        <v>12279</v>
      </c>
      <c r="M29" s="43">
        <v>9211.88486439195</v>
      </c>
      <c r="N29" s="43">
        <v>1587.8162114048971</v>
      </c>
      <c r="O29" s="43">
        <v>1018.7827570695242</v>
      </c>
      <c r="P29" s="43">
        <v>6605.2858959175301</v>
      </c>
      <c r="Q29" s="43">
        <v>52859</v>
      </c>
      <c r="R29" s="43">
        <v>1504499.6376368636</v>
      </c>
      <c r="S29" s="44">
        <v>0.38402412001888919</v>
      </c>
      <c r="T29" s="44">
        <v>0.38890836345175211</v>
      </c>
      <c r="U29" s="44">
        <v>0.3662134243021189</v>
      </c>
      <c r="V29" s="44">
        <v>0.41510294005925702</v>
      </c>
      <c r="W29" s="44">
        <v>0.54684699364510347</v>
      </c>
      <c r="X29" s="44">
        <v>0.76985096506230144</v>
      </c>
      <c r="Y29" s="44">
        <v>0.55671842273247585</v>
      </c>
      <c r="Z29" s="43">
        <v>1824.2006364571059</v>
      </c>
      <c r="AA29" s="72">
        <v>38490.625999999997</v>
      </c>
      <c r="AB29" s="43">
        <v>14888.243432469802</v>
      </c>
      <c r="AC29" s="43">
        <v>29064.43</v>
      </c>
      <c r="AD29" s="73">
        <v>51.14038</v>
      </c>
      <c r="AE29" s="43">
        <v>12045.701432469798</v>
      </c>
      <c r="AF29" s="46">
        <v>11603.432863045906</v>
      </c>
      <c r="AG29" s="47">
        <v>0.96328411658687352</v>
      </c>
      <c r="AH29" s="46">
        <v>9110.3837284392885</v>
      </c>
      <c r="AI29" s="46">
        <v>8753.0075795918419</v>
      </c>
      <c r="AJ29" s="46">
        <v>2032.3626343133301</v>
      </c>
      <c r="AK29" s="46">
        <v>2080.3639162112945</v>
      </c>
      <c r="AL29" s="48">
        <v>19.092527690679038</v>
      </c>
      <c r="AM29" s="43">
        <v>5532978.3674706751</v>
      </c>
      <c r="AN29" s="55">
        <v>23545</v>
      </c>
      <c r="AO29" s="55">
        <v>11946</v>
      </c>
      <c r="AP29" s="43">
        <v>109367</v>
      </c>
      <c r="AQ29" s="44">
        <v>0.38238967692662629</v>
      </c>
      <c r="AR29" s="43">
        <v>6253.0386109110277</v>
      </c>
      <c r="AS29" s="50">
        <v>0.48170333333333332</v>
      </c>
      <c r="AT29" s="51">
        <v>86680.953078436738</v>
      </c>
      <c r="AU29" s="51">
        <v>450662.16549943935</v>
      </c>
      <c r="AV29" s="52">
        <v>11.987666666666668</v>
      </c>
      <c r="AW29" s="52">
        <v>6.8666666666666671</v>
      </c>
      <c r="AX29" s="53">
        <v>1.0427891132816574</v>
      </c>
      <c r="AY29" s="53">
        <v>0.95896666666666663</v>
      </c>
      <c r="AZ29" s="54">
        <v>87831.631545625307</v>
      </c>
      <c r="BA29" s="74">
        <v>-22266.232911842337</v>
      </c>
      <c r="BB29" s="51">
        <v>17152.370916500338</v>
      </c>
      <c r="BC29" s="51">
        <v>842.86746866454678</v>
      </c>
      <c r="BD29" s="51">
        <v>100.84956435320373</v>
      </c>
      <c r="BE29" s="51">
        <v>5397.1408529026994</v>
      </c>
      <c r="BF29" s="51">
        <v>867.42493973794524</v>
      </c>
      <c r="BG29" s="51">
        <v>3398.1353989884051</v>
      </c>
      <c r="BH29" s="51">
        <v>5980.0450898996896</v>
      </c>
      <c r="BI29" s="51">
        <v>427.54004341905761</v>
      </c>
      <c r="BJ29" s="51">
        <v>138.36755853479082</v>
      </c>
      <c r="BK29" s="51">
        <v>20597.246916864751</v>
      </c>
      <c r="BL29" s="51">
        <v>1923.7651908213882</v>
      </c>
      <c r="BM29" s="51">
        <v>2209.5138361756644</v>
      </c>
      <c r="BN29" s="51">
        <v>5033.3574973326913</v>
      </c>
      <c r="BO29" s="51">
        <v>5.0663870538342533</v>
      </c>
      <c r="BP29" s="51">
        <v>549.93539492024786</v>
      </c>
      <c r="BQ29" s="51">
        <v>1762.5080208479083</v>
      </c>
      <c r="BR29" s="51">
        <v>3.9365572997042734E-7</v>
      </c>
      <c r="BS29" s="51">
        <v>6354.8836125389344</v>
      </c>
      <c r="BT29" s="51">
        <v>956.9002623702811</v>
      </c>
      <c r="BU29" s="51">
        <v>657.7629235583322</v>
      </c>
      <c r="BV29" s="51">
        <v>1111.4993852151224</v>
      </c>
      <c r="BW29" s="51">
        <v>31.848233581465131</v>
      </c>
      <c r="BX29" s="51">
        <v>-3444.8760003644138</v>
      </c>
      <c r="BY29" s="51"/>
      <c r="BZ29" s="51">
        <v>1240.0899999999999</v>
      </c>
      <c r="CA29" s="43">
        <v>150512.04322940687</v>
      </c>
    </row>
    <row r="30" spans="1:79" ht="16">
      <c r="A30" s="41">
        <v>1986</v>
      </c>
      <c r="B30" s="42">
        <v>3</v>
      </c>
      <c r="C30" s="69">
        <v>136675</v>
      </c>
      <c r="D30" s="69">
        <v>16271</v>
      </c>
      <c r="E30" s="43">
        <v>120404</v>
      </c>
      <c r="F30" s="43">
        <v>83417</v>
      </c>
      <c r="G30" s="43">
        <v>20740</v>
      </c>
      <c r="H30" s="43">
        <v>27659</v>
      </c>
      <c r="I30" s="43">
        <v>26437</v>
      </c>
      <c r="J30" s="43">
        <v>1222</v>
      </c>
      <c r="K30" s="43">
        <v>17880</v>
      </c>
      <c r="L30" s="43">
        <v>13021</v>
      </c>
      <c r="M30" s="43">
        <v>9792.6864391951003</v>
      </c>
      <c r="N30" s="43">
        <v>1764.1141121096318</v>
      </c>
      <c r="O30" s="43">
        <v>998.01205464792815</v>
      </c>
      <c r="P30" s="43">
        <v>7030.5602724375394</v>
      </c>
      <c r="Q30" s="43">
        <v>52132</v>
      </c>
      <c r="R30" s="43">
        <v>1513695.0653853794</v>
      </c>
      <c r="S30" s="44">
        <v>0.38143040058533018</v>
      </c>
      <c r="T30" s="44">
        <v>0.40948487718330795</v>
      </c>
      <c r="U30" s="44">
        <v>0.37786885245901641</v>
      </c>
      <c r="V30" s="44">
        <v>0.41831524000453907</v>
      </c>
      <c r="W30" s="44">
        <v>0.54888143176733784</v>
      </c>
      <c r="X30" s="44">
        <v>0.63981261039858695</v>
      </c>
      <c r="Y30" s="44">
        <v>0.48886358397148483</v>
      </c>
      <c r="Z30" s="43">
        <v>1836.7080981482643</v>
      </c>
      <c r="AA30" s="72">
        <v>38512.296000000002</v>
      </c>
      <c r="AB30" s="43">
        <v>14952.826831061739</v>
      </c>
      <c r="AC30" s="43">
        <v>29140.778999999999</v>
      </c>
      <c r="AD30" s="73">
        <v>42.83623</v>
      </c>
      <c r="AE30" s="43">
        <v>12139.243831061734</v>
      </c>
      <c r="AF30" s="46">
        <v>11694.589208958096</v>
      </c>
      <c r="AG30" s="47">
        <v>0.96337048433232209</v>
      </c>
      <c r="AH30" s="46">
        <v>9234.7317709756499</v>
      </c>
      <c r="AI30" s="46">
        <v>8873.2790207221406</v>
      </c>
      <c r="AJ30" s="46">
        <v>2043.950423076923</v>
      </c>
      <c r="AK30" s="46">
        <v>2092.4120036429886</v>
      </c>
      <c r="AL30" s="48">
        <v>18.816395266180042</v>
      </c>
      <c r="AM30" s="43">
        <v>5552140.0506246639</v>
      </c>
      <c r="AN30" s="55">
        <v>23640</v>
      </c>
      <c r="AO30" s="55">
        <v>10909</v>
      </c>
      <c r="AP30" s="43">
        <v>109495</v>
      </c>
      <c r="AQ30" s="44">
        <v>0.37785251975891737</v>
      </c>
      <c r="AR30" s="43">
        <v>6304.6072854269223</v>
      </c>
      <c r="AS30" s="50">
        <v>0.45684666666666662</v>
      </c>
      <c r="AT30" s="51">
        <v>89526.181254434909</v>
      </c>
      <c r="AU30" s="51">
        <v>461137.93860016449</v>
      </c>
      <c r="AV30" s="52">
        <v>12.074666666666667</v>
      </c>
      <c r="AW30" s="52">
        <v>6.1566666666666663</v>
      </c>
      <c r="AX30" s="53">
        <v>0.9869395006086128</v>
      </c>
      <c r="AY30" s="53">
        <v>1.0132333333333332</v>
      </c>
      <c r="AZ30" s="54">
        <v>91615.271230197264</v>
      </c>
      <c r="BA30" s="74">
        <v>-21114.967497378035</v>
      </c>
      <c r="BB30" s="51">
        <v>17972.952796568166</v>
      </c>
      <c r="BC30" s="51">
        <v>856.74091819232683</v>
      </c>
      <c r="BD30" s="51">
        <v>104.03298376699735</v>
      </c>
      <c r="BE30" s="51">
        <v>5681.1780106073938</v>
      </c>
      <c r="BF30" s="51">
        <v>850.01703119115223</v>
      </c>
      <c r="BG30" s="51">
        <v>3686.3822440479667</v>
      </c>
      <c r="BH30" s="51">
        <v>6210.7390920301168</v>
      </c>
      <c r="BI30" s="51">
        <v>444.51854371222856</v>
      </c>
      <c r="BJ30" s="51">
        <v>139.34397301998382</v>
      </c>
      <c r="BK30" s="51">
        <v>21156.859944758289</v>
      </c>
      <c r="BL30" s="51">
        <v>2022.0446460428598</v>
      </c>
      <c r="BM30" s="51">
        <v>2223.9655130176875</v>
      </c>
      <c r="BN30" s="51">
        <v>5189.2216361356841</v>
      </c>
      <c r="BO30" s="51">
        <v>5.3252124247043824</v>
      </c>
      <c r="BP30" s="51">
        <v>537.96694532269794</v>
      </c>
      <c r="BQ30" s="51">
        <v>2002.4452453847714</v>
      </c>
      <c r="BR30" s="51">
        <v>-3.9767307842787588E-8</v>
      </c>
      <c r="BS30" s="51">
        <v>6485.8091560421017</v>
      </c>
      <c r="BT30" s="51">
        <v>983.79644112739481</v>
      </c>
      <c r="BU30" s="51">
        <v>671.39337301874832</v>
      </c>
      <c r="BV30" s="51">
        <v>1003.1679305737385</v>
      </c>
      <c r="BW30" s="51">
        <v>31.496751192968468</v>
      </c>
      <c r="BX30" s="51">
        <v>-3183.9071481901246</v>
      </c>
      <c r="BY30" s="51"/>
      <c r="BZ30" s="51">
        <v>1267.8679999999999</v>
      </c>
      <c r="CA30" s="43">
        <v>154235.97556312455</v>
      </c>
    </row>
    <row r="31" spans="1:79" ht="16">
      <c r="A31" s="41">
        <v>1986</v>
      </c>
      <c r="B31" s="42">
        <v>4</v>
      </c>
      <c r="C31" s="69">
        <v>137549</v>
      </c>
      <c r="D31" s="69">
        <v>16474</v>
      </c>
      <c r="E31" s="43">
        <v>121075</v>
      </c>
      <c r="F31" s="43">
        <v>85202</v>
      </c>
      <c r="G31" s="43">
        <v>21210</v>
      </c>
      <c r="H31" s="43">
        <v>26619</v>
      </c>
      <c r="I31" s="43">
        <v>27133</v>
      </c>
      <c r="J31" s="43">
        <v>-514</v>
      </c>
      <c r="K31" s="43">
        <v>18568</v>
      </c>
      <c r="L31" s="43">
        <v>14050</v>
      </c>
      <c r="M31" s="43">
        <v>10727.875415573051</v>
      </c>
      <c r="N31" s="43">
        <v>2167.3476689769936</v>
      </c>
      <c r="O31" s="43">
        <v>1158.4123577747814</v>
      </c>
      <c r="P31" s="43">
        <v>7402.1153888212748</v>
      </c>
      <c r="Q31" s="43">
        <v>56663</v>
      </c>
      <c r="R31" s="43">
        <v>1521737.6446888898</v>
      </c>
      <c r="S31" s="44">
        <v>0.41194774225912223</v>
      </c>
      <c r="T31" s="44">
        <v>0.42677401938921622</v>
      </c>
      <c r="U31" s="44">
        <v>0.38066949552098067</v>
      </c>
      <c r="V31" s="44">
        <v>0.44654111229867688</v>
      </c>
      <c r="W31" s="44">
        <v>0.52235028005170181</v>
      </c>
      <c r="X31" s="44">
        <v>0.70177935943060499</v>
      </c>
      <c r="Y31" s="44">
        <v>0.54935269495351913</v>
      </c>
      <c r="Z31" s="43">
        <v>1849.2024928740311</v>
      </c>
      <c r="AA31" s="72">
        <v>38556.432000000001</v>
      </c>
      <c r="AB31" s="43">
        <v>15115.388998210332</v>
      </c>
      <c r="AC31" s="43">
        <v>29234.352999999999</v>
      </c>
      <c r="AD31" s="73">
        <v>39.973339999999993</v>
      </c>
      <c r="AE31" s="43">
        <v>12312.581998210328</v>
      </c>
      <c r="AF31" s="46">
        <v>11860.109109586394</v>
      </c>
      <c r="AG31" s="47">
        <v>0.96325117764172441</v>
      </c>
      <c r="AH31" s="46">
        <v>9362.9933224383039</v>
      </c>
      <c r="AI31" s="46">
        <v>8995.5429406593466</v>
      </c>
      <c r="AJ31" s="46">
        <v>2092.9800848771647</v>
      </c>
      <c r="AK31" s="46">
        <v>2142.3391621129344</v>
      </c>
      <c r="AL31" s="48">
        <v>18.542738134836313</v>
      </c>
      <c r="AM31" s="43">
        <v>5599306.4808264393</v>
      </c>
      <c r="AN31" s="55">
        <v>25547</v>
      </c>
      <c r="AO31" s="55">
        <v>9684</v>
      </c>
      <c r="AP31" s="43">
        <v>111391</v>
      </c>
      <c r="AQ31" s="44">
        <v>0.4109334063269855</v>
      </c>
      <c r="AR31" s="43">
        <v>6362.1498525343741</v>
      </c>
      <c r="AS31" s="50">
        <v>0.42943000000000003</v>
      </c>
      <c r="AT31" s="51">
        <v>93196.113249562957</v>
      </c>
      <c r="AU31" s="51">
        <v>473711.19686010061</v>
      </c>
      <c r="AV31" s="52">
        <v>11.572333333333333</v>
      </c>
      <c r="AW31" s="52">
        <v>6.02</v>
      </c>
      <c r="AX31" s="53">
        <v>0.96332926594309931</v>
      </c>
      <c r="AY31" s="53">
        <v>1.0380666666666667</v>
      </c>
      <c r="AZ31" s="54">
        <v>94926.264500917081</v>
      </c>
      <c r="BA31" s="74">
        <v>-19964.802003280147</v>
      </c>
      <c r="BB31" s="51">
        <v>18914.625569745695</v>
      </c>
      <c r="BC31" s="51">
        <v>866.83830884040685</v>
      </c>
      <c r="BD31" s="51">
        <v>109.3623044345773</v>
      </c>
      <c r="BE31" s="51">
        <v>5913.3855696981955</v>
      </c>
      <c r="BF31" s="51">
        <v>824.00640304485967</v>
      </c>
      <c r="BG31" s="51">
        <v>4129.290463179269</v>
      </c>
      <c r="BH31" s="51">
        <v>6473.3915697014236</v>
      </c>
      <c r="BI31" s="51">
        <v>460.85059218995877</v>
      </c>
      <c r="BJ31" s="51">
        <v>137.50035865700065</v>
      </c>
      <c r="BK31" s="51">
        <v>21686.493704737753</v>
      </c>
      <c r="BL31" s="51">
        <v>2152.0929333263166</v>
      </c>
      <c r="BM31" s="51">
        <v>2219.889487788565</v>
      </c>
      <c r="BN31" s="51">
        <v>5353.8667285843458</v>
      </c>
      <c r="BO31" s="51">
        <v>5.6677024742485402</v>
      </c>
      <c r="BP31" s="51">
        <v>528.09226124171448</v>
      </c>
      <c r="BQ31" s="51">
        <v>2179.4254154748755</v>
      </c>
      <c r="BR31" s="51">
        <v>-8.2707876778364264E-7</v>
      </c>
      <c r="BS31" s="51">
        <v>6597.0961620385669</v>
      </c>
      <c r="BT31" s="51">
        <v>1010.5724853828291</v>
      </c>
      <c r="BU31" s="51">
        <v>680.96295981505477</v>
      </c>
      <c r="BV31" s="51">
        <v>927.21195524693348</v>
      </c>
      <c r="BW31" s="51">
        <v>31.397433881004137</v>
      </c>
      <c r="BX31" s="51">
        <v>-2771.868134992068</v>
      </c>
      <c r="BY31" s="51"/>
      <c r="BZ31" s="51">
        <v>1294.81</v>
      </c>
      <c r="CA31" s="43">
        <v>157575.32248126605</v>
      </c>
    </row>
    <row r="32" spans="1:79" ht="16">
      <c r="A32" s="41">
        <v>1987</v>
      </c>
      <c r="B32" s="42">
        <v>1</v>
      </c>
      <c r="C32" s="69">
        <v>140366</v>
      </c>
      <c r="D32" s="69">
        <v>16563</v>
      </c>
      <c r="E32" s="43">
        <v>123803</v>
      </c>
      <c r="F32" s="43">
        <v>86133</v>
      </c>
      <c r="G32" s="43">
        <v>21603</v>
      </c>
      <c r="H32" s="43">
        <v>28536</v>
      </c>
      <c r="I32" s="43">
        <v>28216</v>
      </c>
      <c r="J32" s="43">
        <v>320</v>
      </c>
      <c r="K32" s="43">
        <v>18738</v>
      </c>
      <c r="L32" s="43">
        <v>14644</v>
      </c>
      <c r="M32" s="43">
        <v>11303.849898764702</v>
      </c>
      <c r="N32" s="43">
        <v>2097.0751799457112</v>
      </c>
      <c r="O32" s="43">
        <v>1290.035443662242</v>
      </c>
      <c r="P32" s="43">
        <v>7916.7392751567504</v>
      </c>
      <c r="Q32" s="43">
        <v>54546</v>
      </c>
      <c r="R32" s="43">
        <v>1531598.5235737737</v>
      </c>
      <c r="S32" s="44">
        <v>0.38859837852471396</v>
      </c>
      <c r="T32" s="44">
        <v>0.38141014477610208</v>
      </c>
      <c r="U32" s="44">
        <v>0.39920381428505303</v>
      </c>
      <c r="V32" s="44">
        <v>0.43032322086759284</v>
      </c>
      <c r="W32" s="44">
        <v>0.52113352545629199</v>
      </c>
      <c r="X32" s="44">
        <v>0.70786670308658839</v>
      </c>
      <c r="Y32" s="44">
        <v>0.60027359595897445</v>
      </c>
      <c r="Z32" s="43">
        <v>1857.1721538566485</v>
      </c>
      <c r="AA32" s="72">
        <v>38586.591</v>
      </c>
      <c r="AB32" s="43">
        <v>15263.892131732493</v>
      </c>
      <c r="AC32" s="43">
        <v>29317.569</v>
      </c>
      <c r="AD32" s="73">
        <v>41.424309999999998</v>
      </c>
      <c r="AE32" s="43">
        <v>12444.027131732488</v>
      </c>
      <c r="AF32" s="46">
        <v>11985.833024708005</v>
      </c>
      <c r="AG32" s="47">
        <v>0.96317959594799663</v>
      </c>
      <c r="AH32" s="46">
        <v>9464.353655593628</v>
      </c>
      <c r="AI32" s="46">
        <v>9090.124956043961</v>
      </c>
      <c r="AJ32" s="46">
        <v>2117.5035444019331</v>
      </c>
      <c r="AK32" s="46">
        <v>2167.2800546448102</v>
      </c>
      <c r="AL32" s="48">
        <v>18.474088886789964</v>
      </c>
      <c r="AM32" s="43">
        <v>5679804.8544857809</v>
      </c>
      <c r="AN32" s="55">
        <v>24774</v>
      </c>
      <c r="AO32" s="55">
        <v>11406</v>
      </c>
      <c r="AP32" s="43">
        <v>112397</v>
      </c>
      <c r="AQ32" s="44">
        <v>0.38497208436724567</v>
      </c>
      <c r="AR32" s="43">
        <v>6432.7282159011929</v>
      </c>
      <c r="AS32" s="50">
        <v>0.43071333333333334</v>
      </c>
      <c r="AT32" s="51">
        <v>95583.172637155614</v>
      </c>
      <c r="AU32" s="51">
        <v>487776.00012214202</v>
      </c>
      <c r="AV32" s="52">
        <v>13.182</v>
      </c>
      <c r="AW32" s="52">
        <v>6.2533333333333339</v>
      </c>
      <c r="AX32" s="53">
        <v>0.88925776618449126</v>
      </c>
      <c r="AY32" s="53">
        <v>1.1245333333333334</v>
      </c>
      <c r="AZ32" s="54">
        <v>97232.234257335964</v>
      </c>
      <c r="BA32" s="74">
        <v>-20810.226667601648</v>
      </c>
      <c r="BB32" s="51">
        <v>19977.389236032908</v>
      </c>
      <c r="BC32" s="51">
        <v>873.15964060878684</v>
      </c>
      <c r="BD32" s="51">
        <v>116.83752635594361</v>
      </c>
      <c r="BE32" s="51">
        <v>6093.7635301751034</v>
      </c>
      <c r="BF32" s="51">
        <v>789.3930552990679</v>
      </c>
      <c r="BG32" s="51">
        <v>4726.8600563823111</v>
      </c>
      <c r="BH32" s="51">
        <v>6768.002522913609</v>
      </c>
      <c r="BI32" s="51">
        <v>476.53618885224807</v>
      </c>
      <c r="BJ32" s="51">
        <v>132.83671544584126</v>
      </c>
      <c r="BK32" s="51">
        <v>22186.148196803144</v>
      </c>
      <c r="BL32" s="51">
        <v>2313.9100526717602</v>
      </c>
      <c r="BM32" s="51">
        <v>2197.2857604882961</v>
      </c>
      <c r="BN32" s="51">
        <v>5527.2927746786763</v>
      </c>
      <c r="BO32" s="51">
        <v>6.0938572024667277</v>
      </c>
      <c r="BP32" s="51">
        <v>520.31134267729772</v>
      </c>
      <c r="BQ32" s="51">
        <v>2293.4485311182211</v>
      </c>
      <c r="BR32" s="51">
        <v>-1.9682786498521378E-6</v>
      </c>
      <c r="BS32" s="51">
        <v>6688.7446305283311</v>
      </c>
      <c r="BT32" s="51">
        <v>1037.2283951365839</v>
      </c>
      <c r="BU32" s="51">
        <v>686.47168394725168</v>
      </c>
      <c r="BV32" s="51">
        <v>883.63145923470756</v>
      </c>
      <c r="BW32" s="51">
        <v>31.550281645572142</v>
      </c>
      <c r="BX32" s="51">
        <v>-2208.7589607702444</v>
      </c>
      <c r="BY32" s="51"/>
      <c r="BZ32" s="51">
        <v>1316.2449999999999</v>
      </c>
      <c r="CA32" s="43">
        <v>161014.1656692806</v>
      </c>
    </row>
    <row r="33" spans="1:79" ht="16">
      <c r="A33" s="41">
        <v>1987</v>
      </c>
      <c r="B33" s="42">
        <v>2</v>
      </c>
      <c r="C33" s="69">
        <v>142464</v>
      </c>
      <c r="D33" s="69">
        <v>17122</v>
      </c>
      <c r="E33" s="43">
        <v>125342</v>
      </c>
      <c r="F33" s="43">
        <v>87287</v>
      </c>
      <c r="G33" s="43">
        <v>22557</v>
      </c>
      <c r="H33" s="43">
        <v>28598</v>
      </c>
      <c r="I33" s="43">
        <v>29368</v>
      </c>
      <c r="J33" s="43">
        <v>-770</v>
      </c>
      <c r="K33" s="43">
        <v>19028</v>
      </c>
      <c r="L33" s="43">
        <v>15006</v>
      </c>
      <c r="M33" s="43">
        <v>11509.573401278521</v>
      </c>
      <c r="N33" s="43">
        <v>2352.0919547639865</v>
      </c>
      <c r="O33" s="43">
        <v>1384.8971031328701</v>
      </c>
      <c r="P33" s="43">
        <v>7772.5843433816635</v>
      </c>
      <c r="Q33" s="43">
        <v>57908</v>
      </c>
      <c r="R33" s="43">
        <v>1541400.3874413057</v>
      </c>
      <c r="S33" s="44">
        <v>0.40647461814914643</v>
      </c>
      <c r="T33" s="44">
        <v>0.41611007366503605</v>
      </c>
      <c r="U33" s="44">
        <v>0.40235846965465266</v>
      </c>
      <c r="V33" s="44">
        <v>0.43840234268591666</v>
      </c>
      <c r="W33" s="44">
        <v>0.56437881017447966</v>
      </c>
      <c r="X33" s="44">
        <v>0.7321737971478075</v>
      </c>
      <c r="Y33" s="44">
        <v>0.63492855217293753</v>
      </c>
      <c r="Z33" s="43">
        <v>1871.4400921577692</v>
      </c>
      <c r="AA33" s="72">
        <v>38630.836000000003</v>
      </c>
      <c r="AB33" s="43">
        <v>15437.497364211176</v>
      </c>
      <c r="AC33" s="43">
        <v>29414.161</v>
      </c>
      <c r="AD33" s="73">
        <v>45.909829999999999</v>
      </c>
      <c r="AE33" s="43">
        <v>12620.151364211169</v>
      </c>
      <c r="AF33" s="46">
        <v>12154.52141502524</v>
      </c>
      <c r="AG33" s="47">
        <v>0.96310425004042455</v>
      </c>
      <c r="AH33" s="46">
        <v>9567.6428720783369</v>
      </c>
      <c r="AI33" s="46">
        <v>9188.8705996860335</v>
      </c>
      <c r="AJ33" s="46">
        <v>2147.7182630890047</v>
      </c>
      <c r="AK33" s="46">
        <v>2198.0335701275062</v>
      </c>
      <c r="AL33" s="48">
        <v>18.250017690895071</v>
      </c>
      <c r="AM33" s="43">
        <v>5644933.6921734996</v>
      </c>
      <c r="AN33" s="55">
        <v>26422</v>
      </c>
      <c r="AO33" s="55">
        <v>10712</v>
      </c>
      <c r="AP33" s="43">
        <v>114630</v>
      </c>
      <c r="AQ33" s="44">
        <v>0.40719685469670291</v>
      </c>
      <c r="AR33" s="43">
        <v>6499.4019413868909</v>
      </c>
      <c r="AS33" s="50">
        <v>0.43276000000000003</v>
      </c>
      <c r="AT33" s="51">
        <v>98300.113552400231</v>
      </c>
      <c r="AU33" s="51">
        <v>501904.8932084929</v>
      </c>
      <c r="AV33" s="52">
        <v>18.394000000000002</v>
      </c>
      <c r="AW33" s="52">
        <v>7.04</v>
      </c>
      <c r="AX33" s="53">
        <v>0.86959042291080912</v>
      </c>
      <c r="AY33" s="53">
        <v>1.1499666666666666</v>
      </c>
      <c r="AZ33" s="54">
        <v>98956.246813854057</v>
      </c>
      <c r="BA33" s="74">
        <v>-21514.956639340711</v>
      </c>
      <c r="BB33" s="51">
        <v>20836.990000649992</v>
      </c>
      <c r="BC33" s="51">
        <v>893.32207463680516</v>
      </c>
      <c r="BD33" s="51">
        <v>122.98136335068097</v>
      </c>
      <c r="BE33" s="51">
        <v>6257.5294135420336</v>
      </c>
      <c r="BF33" s="51">
        <v>766.31441420191766</v>
      </c>
      <c r="BG33" s="51">
        <v>5163.7086407378038</v>
      </c>
      <c r="BH33" s="51">
        <v>7006.458951520216</v>
      </c>
      <c r="BI33" s="51">
        <v>491.86252249501848</v>
      </c>
      <c r="BJ33" s="51">
        <v>134.81262016551761</v>
      </c>
      <c r="BK33" s="51">
        <v>22694.465925230394</v>
      </c>
      <c r="BL33" s="51">
        <v>2426.265308176638</v>
      </c>
      <c r="BM33" s="51">
        <v>2221.3795532298382</v>
      </c>
      <c r="BN33" s="51">
        <v>5701.2343208025122</v>
      </c>
      <c r="BO33" s="51">
        <v>6.3897545009132228</v>
      </c>
      <c r="BP33" s="51">
        <v>528.79280804049426</v>
      </c>
      <c r="BQ33" s="51">
        <v>2332.1874560016545</v>
      </c>
      <c r="BR33" s="51">
        <v>-1.6374471427386812E-6</v>
      </c>
      <c r="BS33" s="51">
        <v>6817.7482718101264</v>
      </c>
      <c r="BT33" s="51">
        <v>1065.8046098452355</v>
      </c>
      <c r="BU33" s="51">
        <v>688.66897569069954</v>
      </c>
      <c r="BV33" s="51">
        <v>872.80936896301012</v>
      </c>
      <c r="BW33" s="51">
        <v>33.052214614932488</v>
      </c>
      <c r="BX33" s="51">
        <v>-1857.4759245804032</v>
      </c>
      <c r="BY33" s="51"/>
      <c r="BZ33" s="51">
        <v>1343.384</v>
      </c>
      <c r="CA33" s="43">
        <v>164377.48247050995</v>
      </c>
    </row>
    <row r="34" spans="1:79" ht="16">
      <c r="A34" s="41">
        <v>1987</v>
      </c>
      <c r="B34" s="42">
        <v>3</v>
      </c>
      <c r="C34" s="69">
        <v>145407</v>
      </c>
      <c r="D34" s="69">
        <v>17338</v>
      </c>
      <c r="E34" s="43">
        <v>128069</v>
      </c>
      <c r="F34" s="43">
        <v>88182</v>
      </c>
      <c r="G34" s="43">
        <v>22883</v>
      </c>
      <c r="H34" s="43">
        <v>31049</v>
      </c>
      <c r="I34" s="43">
        <v>30078</v>
      </c>
      <c r="J34" s="43">
        <v>971</v>
      </c>
      <c r="K34" s="43">
        <v>19560</v>
      </c>
      <c r="L34" s="43">
        <v>16267</v>
      </c>
      <c r="M34" s="43">
        <v>12603.84735082012</v>
      </c>
      <c r="N34" s="43">
        <v>2882.5950690451132</v>
      </c>
      <c r="O34" s="43">
        <v>1505.5093948244921</v>
      </c>
      <c r="P34" s="43">
        <v>8215.7428869505147</v>
      </c>
      <c r="Q34" s="43">
        <v>58846</v>
      </c>
      <c r="R34" s="43">
        <v>1553532.9605376138</v>
      </c>
      <c r="S34" s="44">
        <v>0.4046985358339007</v>
      </c>
      <c r="T34" s="44">
        <v>0.43365993059808122</v>
      </c>
      <c r="U34" s="44">
        <v>0.40645894332036886</v>
      </c>
      <c r="V34" s="44">
        <v>0.4492652436997141</v>
      </c>
      <c r="W34" s="44">
        <v>0.57116564417177917</v>
      </c>
      <c r="X34" s="44">
        <v>0.66275281244236794</v>
      </c>
      <c r="Y34" s="44">
        <v>0.56389934552559562</v>
      </c>
      <c r="Z34" s="43">
        <v>1887.4970168115242</v>
      </c>
      <c r="AA34" s="72">
        <v>38645.567999999999</v>
      </c>
      <c r="AB34" s="43">
        <v>15599.45454314788</v>
      </c>
      <c r="AC34" s="43">
        <v>29488.512999999999</v>
      </c>
      <c r="AD34" s="73">
        <v>46.682160000000003</v>
      </c>
      <c r="AE34" s="43">
        <v>12769.935543147871</v>
      </c>
      <c r="AF34" s="46">
        <v>12298.151788305122</v>
      </c>
      <c r="AG34" s="47">
        <v>0.96305511854396952</v>
      </c>
      <c r="AH34" s="46">
        <v>9704.8352387270825</v>
      </c>
      <c r="AI34" s="46">
        <v>9319.3985387755165</v>
      </c>
      <c r="AJ34" s="46">
        <v>2182.1446588803865</v>
      </c>
      <c r="AK34" s="46">
        <v>2233.1516211293274</v>
      </c>
      <c r="AL34" s="48">
        <v>18.138576526336792</v>
      </c>
      <c r="AM34" s="43">
        <v>5543482.8430435434</v>
      </c>
      <c r="AN34" s="55">
        <v>26670</v>
      </c>
      <c r="AO34" s="55">
        <v>11620</v>
      </c>
      <c r="AP34" s="43">
        <v>116449</v>
      </c>
      <c r="AQ34" s="44">
        <v>0.401989729943866</v>
      </c>
      <c r="AR34" s="43">
        <v>6569.2278484953677</v>
      </c>
      <c r="AS34" s="50">
        <v>0.43276000000000003</v>
      </c>
      <c r="AT34" s="51">
        <v>101992.95398694856</v>
      </c>
      <c r="AU34" s="51">
        <v>517303.93008569907</v>
      </c>
      <c r="AV34" s="52">
        <v>17.086666666666662</v>
      </c>
      <c r="AW34" s="52">
        <v>7.1</v>
      </c>
      <c r="AX34" s="53">
        <v>0.88628910750686862</v>
      </c>
      <c r="AY34" s="53">
        <v>1.1283000000000001</v>
      </c>
      <c r="AZ34" s="54">
        <v>98898.110995625655</v>
      </c>
      <c r="BA34" s="74">
        <v>-21230.868060920358</v>
      </c>
      <c r="BB34" s="51">
        <v>21493.427863596935</v>
      </c>
      <c r="BC34" s="51">
        <v>927.32561092446201</v>
      </c>
      <c r="BD34" s="51">
        <v>127.79381541878939</v>
      </c>
      <c r="BE34" s="51">
        <v>6404.6832197989861</v>
      </c>
      <c r="BF34" s="51">
        <v>754.77047975340838</v>
      </c>
      <c r="BG34" s="51">
        <v>5439.836216245747</v>
      </c>
      <c r="BH34" s="51">
        <v>7188.7608555212491</v>
      </c>
      <c r="BI34" s="51">
        <v>506.82959311826994</v>
      </c>
      <c r="BJ34" s="51">
        <v>143.42807281602967</v>
      </c>
      <c r="BK34" s="51">
        <v>23211.446890019481</v>
      </c>
      <c r="BL34" s="51">
        <v>2489.1586998409502</v>
      </c>
      <c r="BM34" s="51">
        <v>2292.1708660131912</v>
      </c>
      <c r="BN34" s="51">
        <v>5875.6913669558535</v>
      </c>
      <c r="BO34" s="51">
        <v>6.5553943695880275</v>
      </c>
      <c r="BP34" s="51">
        <v>553.53665733130379</v>
      </c>
      <c r="BQ34" s="51">
        <v>2295.6421901251751</v>
      </c>
      <c r="BR34" s="51">
        <v>1.6541575355672827E-7</v>
      </c>
      <c r="BS34" s="51">
        <v>6984.1070858839548</v>
      </c>
      <c r="BT34" s="51">
        <v>1096.3011295087831</v>
      </c>
      <c r="BU34" s="51">
        <v>687.55483504539825</v>
      </c>
      <c r="BV34" s="51">
        <v>894.74568443184046</v>
      </c>
      <c r="BW34" s="51">
        <v>35.903232789085166</v>
      </c>
      <c r="BX34" s="51">
        <v>-1718.0190264225444</v>
      </c>
      <c r="BY34" s="51"/>
      <c r="BZ34" s="51">
        <v>1371.557</v>
      </c>
      <c r="CA34" s="43">
        <v>167740.26770380937</v>
      </c>
    </row>
    <row r="35" spans="1:79" ht="16">
      <c r="A35" s="41">
        <v>1987</v>
      </c>
      <c r="B35" s="42">
        <v>4</v>
      </c>
      <c r="C35" s="69">
        <v>148381</v>
      </c>
      <c r="D35" s="69">
        <v>17748</v>
      </c>
      <c r="E35" s="43">
        <v>130633</v>
      </c>
      <c r="F35" s="43">
        <v>89009</v>
      </c>
      <c r="G35" s="43">
        <v>23143</v>
      </c>
      <c r="H35" s="43">
        <v>33590</v>
      </c>
      <c r="I35" s="43">
        <v>31308</v>
      </c>
      <c r="J35" s="43">
        <v>2282</v>
      </c>
      <c r="K35" s="43">
        <v>19087</v>
      </c>
      <c r="L35" s="43">
        <v>16448</v>
      </c>
      <c r="M35" s="43">
        <v>12683.729349136656</v>
      </c>
      <c r="N35" s="43">
        <v>2971.1506511420307</v>
      </c>
      <c r="O35" s="43">
        <v>1676.3851971470913</v>
      </c>
      <c r="P35" s="43">
        <v>8036.1935008475357</v>
      </c>
      <c r="Q35" s="43">
        <v>64604</v>
      </c>
      <c r="R35" s="43">
        <v>1568057.6398526568</v>
      </c>
      <c r="S35" s="44">
        <v>0.43539267156846229</v>
      </c>
      <c r="T35" s="44">
        <v>0.44413486276668651</v>
      </c>
      <c r="U35" s="44">
        <v>0.41373201399991361</v>
      </c>
      <c r="V35" s="44">
        <v>0.45716749712533539</v>
      </c>
      <c r="W35" s="44">
        <v>0.53926756431078748</v>
      </c>
      <c r="X35" s="44">
        <v>0.71029912451361865</v>
      </c>
      <c r="Y35" s="44">
        <v>0.65032894628642746</v>
      </c>
      <c r="Z35" s="43">
        <v>1905.3429278179131</v>
      </c>
      <c r="AA35" s="72">
        <v>38659.911999999997</v>
      </c>
      <c r="AB35" s="43">
        <v>15698.446226192673</v>
      </c>
      <c r="AC35" s="43">
        <v>29562.751</v>
      </c>
      <c r="AD35" s="73">
        <v>49.244730000000004</v>
      </c>
      <c r="AE35" s="43">
        <v>12914.974226192664</v>
      </c>
      <c r="AF35" s="46">
        <v>12438.116553829543</v>
      </c>
      <c r="AG35" s="47">
        <v>0.96307714874134143</v>
      </c>
      <c r="AH35" s="46">
        <v>9825.8617451746086</v>
      </c>
      <c r="AI35" s="46">
        <v>9437.334212558877</v>
      </c>
      <c r="AJ35" s="46">
        <v>2218.0987753725335</v>
      </c>
      <c r="AK35" s="46">
        <v>2269.9986885245917</v>
      </c>
      <c r="AL35" s="48">
        <v>17.730875781552253</v>
      </c>
      <c r="AM35" s="43">
        <v>5697444.7749028197</v>
      </c>
      <c r="AN35" s="55">
        <v>28986</v>
      </c>
      <c r="AO35" s="55">
        <v>12553</v>
      </c>
      <c r="AP35" s="43">
        <v>118080</v>
      </c>
      <c r="AQ35" s="44">
        <v>0.43538151191212415</v>
      </c>
      <c r="AR35" s="43">
        <v>6642.2059372266258</v>
      </c>
      <c r="AS35" s="50">
        <v>0.43276000000000003</v>
      </c>
      <c r="AT35" s="51">
        <v>105694.95779726503</v>
      </c>
      <c r="AU35" s="51">
        <v>535091.76950533991</v>
      </c>
      <c r="AV35" s="52">
        <v>14.625666666666667</v>
      </c>
      <c r="AW35" s="52">
        <v>7.836666666666666</v>
      </c>
      <c r="AX35" s="53">
        <v>0.82363276960245979</v>
      </c>
      <c r="AY35" s="53">
        <v>1.2141333333333335</v>
      </c>
      <c r="AZ35" s="54">
        <v>99040.7382773758</v>
      </c>
      <c r="BA35" s="74">
        <v>-23733.993534793706</v>
      </c>
      <c r="BB35" s="51">
        <v>21946.702824873748</v>
      </c>
      <c r="BC35" s="51">
        <v>975.17024947175719</v>
      </c>
      <c r="BD35" s="51">
        <v>131.27488256026888</v>
      </c>
      <c r="BE35" s="51">
        <v>6535.2249489459618</v>
      </c>
      <c r="BF35" s="51">
        <v>754.76125195354041</v>
      </c>
      <c r="BG35" s="51">
        <v>5555.2427829061398</v>
      </c>
      <c r="BH35" s="51">
        <v>7314.908234916702</v>
      </c>
      <c r="BI35" s="51">
        <v>521.43740072200251</v>
      </c>
      <c r="BJ35" s="51">
        <v>158.68307339737743</v>
      </c>
      <c r="BK35" s="51">
        <v>23737.091091170423</v>
      </c>
      <c r="BL35" s="51">
        <v>2502.5902276646984</v>
      </c>
      <c r="BM35" s="51">
        <v>2409.6596988383544</v>
      </c>
      <c r="BN35" s="51">
        <v>6050.6639131386974</v>
      </c>
      <c r="BO35" s="51">
        <v>6.5907768084911407</v>
      </c>
      <c r="BP35" s="51">
        <v>594.54289054972674</v>
      </c>
      <c r="BQ35" s="51">
        <v>2183.812733488784</v>
      </c>
      <c r="BR35" s="51">
        <v>3.4403100390340914E-6</v>
      </c>
      <c r="BS35" s="51">
        <v>7187.8210727498135</v>
      </c>
      <c r="BT35" s="51">
        <v>1128.7179541272271</v>
      </c>
      <c r="BU35" s="51">
        <v>683.12926201134803</v>
      </c>
      <c r="BV35" s="51">
        <v>949.44040564119905</v>
      </c>
      <c r="BW35" s="51">
        <v>40.103336168030182</v>
      </c>
      <c r="BX35" s="51">
        <v>-1790.3882662966666</v>
      </c>
      <c r="BY35" s="51"/>
      <c r="BZ35" s="51">
        <v>1400.7619999999999</v>
      </c>
      <c r="CA35" s="43">
        <v>171236.27459323898</v>
      </c>
    </row>
    <row r="36" spans="1:79" ht="16">
      <c r="A36" s="41">
        <v>1988</v>
      </c>
      <c r="B36" s="42">
        <v>1</v>
      </c>
      <c r="C36" s="69">
        <v>148859</v>
      </c>
      <c r="D36" s="69">
        <v>17877</v>
      </c>
      <c r="E36" s="43">
        <v>130982</v>
      </c>
      <c r="F36" s="43">
        <v>90287</v>
      </c>
      <c r="G36" s="43">
        <v>23231</v>
      </c>
      <c r="H36" s="43">
        <v>32665</v>
      </c>
      <c r="I36" s="43">
        <v>32008</v>
      </c>
      <c r="J36" s="43">
        <v>657</v>
      </c>
      <c r="K36" s="43">
        <v>19696</v>
      </c>
      <c r="L36" s="43">
        <v>17020</v>
      </c>
      <c r="M36" s="43">
        <v>13117.085809161052</v>
      </c>
      <c r="N36" s="43">
        <v>2816.7287716588121</v>
      </c>
      <c r="O36" s="43">
        <v>1600.5905261066835</v>
      </c>
      <c r="P36" s="43">
        <v>8699.7665113955554</v>
      </c>
      <c r="Q36" s="43">
        <v>61416</v>
      </c>
      <c r="R36" s="43">
        <v>1581479.0688981388</v>
      </c>
      <c r="S36" s="44">
        <v>0.41257834595153803</v>
      </c>
      <c r="T36" s="44">
        <v>0.39743263149733626</v>
      </c>
      <c r="U36" s="44">
        <v>0.42680039602255609</v>
      </c>
      <c r="V36" s="44">
        <v>0.45982254436390901</v>
      </c>
      <c r="W36" s="44">
        <v>0.55153330625507713</v>
      </c>
      <c r="X36" s="44">
        <v>0.70934195064629846</v>
      </c>
      <c r="Y36" s="44">
        <v>0.65975852709491123</v>
      </c>
      <c r="Z36" s="43">
        <v>1930.6797737112281</v>
      </c>
      <c r="AA36" s="72">
        <v>38675.048999999999</v>
      </c>
      <c r="AB36" s="43">
        <v>15783.967382085621</v>
      </c>
      <c r="AC36" s="43">
        <v>29637.778999999999</v>
      </c>
      <c r="AD36" s="73">
        <v>51.977699999999999</v>
      </c>
      <c r="AE36" s="43">
        <v>13006.914382085612</v>
      </c>
      <c r="AF36" s="46">
        <v>12526.529053000802</v>
      </c>
      <c r="AG36" s="47">
        <v>0.96306692617686152</v>
      </c>
      <c r="AH36" s="46">
        <v>9907.1740453960592</v>
      </c>
      <c r="AI36" s="46">
        <v>9514.791951648358</v>
      </c>
      <c r="AJ36" s="46">
        <v>2260.5961141763996</v>
      </c>
      <c r="AK36" s="46">
        <v>2313.4654462659391</v>
      </c>
      <c r="AL36" s="48">
        <v>17.594137980492032</v>
      </c>
      <c r="AM36" s="43">
        <v>5647803.6833002018</v>
      </c>
      <c r="AN36" s="55">
        <v>27803</v>
      </c>
      <c r="AO36" s="55">
        <v>11868</v>
      </c>
      <c r="AP36" s="43">
        <v>119114</v>
      </c>
      <c r="AQ36" s="44">
        <v>0.40963274959668883</v>
      </c>
      <c r="AR36" s="43">
        <v>6718.5904157760478</v>
      </c>
      <c r="AS36" s="50">
        <v>0.44019666666666674</v>
      </c>
      <c r="AT36" s="51">
        <v>111055.5326216094</v>
      </c>
      <c r="AU36" s="51">
        <v>546761.94387728232</v>
      </c>
      <c r="AV36" s="52">
        <v>11.932333333333332</v>
      </c>
      <c r="AW36" s="52">
        <v>6.8466666666666667</v>
      </c>
      <c r="AX36" s="53">
        <v>0.81076698556834781</v>
      </c>
      <c r="AY36" s="53">
        <v>1.2333999999999998</v>
      </c>
      <c r="AZ36" s="54">
        <v>99552.096040531716</v>
      </c>
      <c r="BA36" s="74">
        <v>-23727.432605384605</v>
      </c>
      <c r="BB36" s="51">
        <v>22196.814884480424</v>
      </c>
      <c r="BC36" s="51">
        <v>1036.8559902786908</v>
      </c>
      <c r="BD36" s="51">
        <v>133.42456477511945</v>
      </c>
      <c r="BE36" s="51">
        <v>6649.1546009829599</v>
      </c>
      <c r="BF36" s="51">
        <v>766.28673080231363</v>
      </c>
      <c r="BG36" s="51">
        <v>5509.9283407189814</v>
      </c>
      <c r="BH36" s="51">
        <v>7384.9010897065818</v>
      </c>
      <c r="BI36" s="51">
        <v>535.68594530621624</v>
      </c>
      <c r="BJ36" s="51">
        <v>180.57762190956095</v>
      </c>
      <c r="BK36" s="51">
        <v>24271.39852868321</v>
      </c>
      <c r="BL36" s="51">
        <v>2466.5598916478812</v>
      </c>
      <c r="BM36" s="51">
        <v>2573.8460517053281</v>
      </c>
      <c r="BN36" s="51">
        <v>6226.1519593510475</v>
      </c>
      <c r="BO36" s="51">
        <v>6.4959018176225651</v>
      </c>
      <c r="BP36" s="51">
        <v>651.81150769576266</v>
      </c>
      <c r="BQ36" s="51">
        <v>1996.6990860924805</v>
      </c>
      <c r="BR36" s="51">
        <v>8.1872357136934028E-6</v>
      </c>
      <c r="BS36" s="51">
        <v>7428.8902324077035</v>
      </c>
      <c r="BT36" s="51">
        <v>1163.0550837005676</v>
      </c>
      <c r="BU36" s="51">
        <v>675.39225658854878</v>
      </c>
      <c r="BV36" s="51">
        <v>1036.8935325910859</v>
      </c>
      <c r="BW36" s="51">
        <v>45.65252475176753</v>
      </c>
      <c r="BX36" s="51">
        <v>-2074.5836442027721</v>
      </c>
      <c r="BY36" s="51"/>
      <c r="BZ36" s="51">
        <v>1426.328</v>
      </c>
      <c r="CA36" s="43">
        <v>175021.92102117953</v>
      </c>
    </row>
    <row r="37" spans="1:79" ht="16">
      <c r="A37" s="41">
        <v>1988</v>
      </c>
      <c r="B37" s="42">
        <v>2</v>
      </c>
      <c r="C37" s="69">
        <v>150680</v>
      </c>
      <c r="D37" s="69">
        <v>17956</v>
      </c>
      <c r="E37" s="43">
        <v>132724</v>
      </c>
      <c r="F37" s="43">
        <v>91086</v>
      </c>
      <c r="G37" s="43">
        <v>23103</v>
      </c>
      <c r="H37" s="43">
        <v>34468</v>
      </c>
      <c r="I37" s="43">
        <v>33168</v>
      </c>
      <c r="J37" s="43">
        <v>1300</v>
      </c>
      <c r="K37" s="43">
        <v>19655</v>
      </c>
      <c r="L37" s="43">
        <v>17632</v>
      </c>
      <c r="M37" s="43">
        <v>13616.428166813164</v>
      </c>
      <c r="N37" s="43">
        <v>3069.4560137750896</v>
      </c>
      <c r="O37" s="43">
        <v>1923.059660921941</v>
      </c>
      <c r="P37" s="43">
        <v>8623.9124921161347</v>
      </c>
      <c r="Q37" s="43">
        <v>64870</v>
      </c>
      <c r="R37" s="43">
        <v>1596538.787020002</v>
      </c>
      <c r="S37" s="44">
        <v>0.43051499867268384</v>
      </c>
      <c r="T37" s="44">
        <v>0.43519311419976725</v>
      </c>
      <c r="U37" s="44">
        <v>0.42500973899493572</v>
      </c>
      <c r="V37" s="44">
        <v>0.47084539315002411</v>
      </c>
      <c r="W37" s="44">
        <v>0.58987534978376999</v>
      </c>
      <c r="X37" s="44">
        <v>0.7306034482758621</v>
      </c>
      <c r="Y37" s="44">
        <v>0.67077383021168635</v>
      </c>
      <c r="Z37" s="43">
        <v>1949.8228780091683</v>
      </c>
      <c r="AA37" s="72">
        <v>38791.531999999999</v>
      </c>
      <c r="AB37" s="43">
        <v>15879.657556688677</v>
      </c>
      <c r="AC37" s="43">
        <v>29793.08</v>
      </c>
      <c r="AD37" s="73">
        <v>53.365089999999995</v>
      </c>
      <c r="AE37" s="43">
        <v>13090.904556688667</v>
      </c>
      <c r="AF37" s="46">
        <v>12606.831484331025</v>
      </c>
      <c r="AG37" s="47">
        <v>0.96302218305378218</v>
      </c>
      <c r="AH37" s="46">
        <v>10009.357355380384</v>
      </c>
      <c r="AI37" s="46">
        <v>9613.5948100471014</v>
      </c>
      <c r="AJ37" s="46">
        <v>2287.1968015505436</v>
      </c>
      <c r="AK37" s="46">
        <v>2340.5794353369774</v>
      </c>
      <c r="AL37" s="48">
        <v>17.56179558686609</v>
      </c>
      <c r="AM37" s="43">
        <v>5752575.3021273883</v>
      </c>
      <c r="AN37" s="55">
        <v>29533</v>
      </c>
      <c r="AO37" s="55">
        <v>12115</v>
      </c>
      <c r="AP37" s="43">
        <v>120609</v>
      </c>
      <c r="AQ37" s="44">
        <v>0.43361599249449717</v>
      </c>
      <c r="AR37" s="43">
        <v>6797.7762686386177</v>
      </c>
      <c r="AS37" s="50">
        <v>0.43481666666666663</v>
      </c>
      <c r="AT37" s="51">
        <v>117900.57432038758</v>
      </c>
      <c r="AU37" s="51">
        <v>562388.20831340307</v>
      </c>
      <c r="AV37" s="52">
        <v>10.817333333333332</v>
      </c>
      <c r="AW37" s="52">
        <v>7.3433333333333337</v>
      </c>
      <c r="AX37" s="53">
        <v>0.82135523613963035</v>
      </c>
      <c r="AY37" s="53">
        <v>1.2175</v>
      </c>
      <c r="AZ37" s="54">
        <v>100938.37611992718</v>
      </c>
      <c r="BA37" s="75">
        <v>-24492.9925757741</v>
      </c>
      <c r="BB37" s="51">
        <v>22746.166538358579</v>
      </c>
      <c r="BC37" s="51">
        <v>1093.5190661927186</v>
      </c>
      <c r="BD37" s="51">
        <v>137.02526917051588</v>
      </c>
      <c r="BE37" s="51">
        <v>6805.0492301536833</v>
      </c>
      <c r="BF37" s="51">
        <v>794.34069604847366</v>
      </c>
      <c r="BG37" s="51">
        <v>5636.8879676200322</v>
      </c>
      <c r="BH37" s="51">
        <v>7528.361115155627</v>
      </c>
      <c r="BI37" s="51">
        <v>548.2721028457222</v>
      </c>
      <c r="BJ37" s="51">
        <v>202.71109117180112</v>
      </c>
      <c r="BK37" s="51">
        <v>24977.471934246278</v>
      </c>
      <c r="BL37" s="51">
        <v>2483.6109364981603</v>
      </c>
      <c r="BM37" s="51">
        <v>2745.1895807069627</v>
      </c>
      <c r="BN37" s="51">
        <v>6416.2701432408239</v>
      </c>
      <c r="BO37" s="51">
        <v>6.5408031006905398</v>
      </c>
      <c r="BP37" s="51">
        <v>694.279423681823</v>
      </c>
      <c r="BQ37" s="51">
        <v>1922.0828074725171</v>
      </c>
      <c r="BR37" s="51">
        <v>6.8111116980797691E-6</v>
      </c>
      <c r="BS37" s="51">
        <v>7650.9684206881839</v>
      </c>
      <c r="BT37" s="51">
        <v>1198.1130194874574</v>
      </c>
      <c r="BU37" s="51">
        <v>687.95912607033404</v>
      </c>
      <c r="BV37" s="51">
        <v>1126.6405040680681</v>
      </c>
      <c r="BW37" s="51">
        <v>45.888706724510868</v>
      </c>
      <c r="BX37" s="51">
        <v>-2231.3053958876903</v>
      </c>
      <c r="BY37" s="51"/>
      <c r="BZ37" s="51">
        <v>1459.4690000000001</v>
      </c>
      <c r="CA37" s="43">
        <v>179000.37692745516</v>
      </c>
    </row>
    <row r="38" spans="1:79" ht="16">
      <c r="A38" s="41">
        <v>1988</v>
      </c>
      <c r="B38" s="42">
        <v>3</v>
      </c>
      <c r="C38" s="69">
        <v>153397</v>
      </c>
      <c r="D38" s="69">
        <v>18099</v>
      </c>
      <c r="E38" s="43">
        <v>135298</v>
      </c>
      <c r="F38" s="43">
        <v>92224</v>
      </c>
      <c r="G38" s="43">
        <v>23326</v>
      </c>
      <c r="H38" s="43">
        <v>36351</v>
      </c>
      <c r="I38" s="43">
        <v>34063</v>
      </c>
      <c r="J38" s="43">
        <v>2288</v>
      </c>
      <c r="K38" s="43">
        <v>20002</v>
      </c>
      <c r="L38" s="43">
        <v>18506</v>
      </c>
      <c r="M38" s="43">
        <v>14299.449321222775</v>
      </c>
      <c r="N38" s="43">
        <v>3531.9601527275127</v>
      </c>
      <c r="O38" s="43">
        <v>1968.2232075259103</v>
      </c>
      <c r="P38" s="43">
        <v>8799.2659609693528</v>
      </c>
      <c r="Q38" s="43">
        <v>65797</v>
      </c>
      <c r="R38" s="43">
        <v>1613296.6887506384</v>
      </c>
      <c r="S38" s="44">
        <v>0.428932769219737</v>
      </c>
      <c r="T38" s="44">
        <v>0.45774418806384454</v>
      </c>
      <c r="U38" s="44">
        <v>0.43457943925233644</v>
      </c>
      <c r="V38" s="44">
        <v>0.47782050905674778</v>
      </c>
      <c r="W38" s="44">
        <v>0.601939806019398</v>
      </c>
      <c r="X38" s="44">
        <v>0.66648654490435533</v>
      </c>
      <c r="Y38" s="44">
        <v>0.56044193659522001</v>
      </c>
      <c r="Z38" s="43">
        <v>1968.4753771519709</v>
      </c>
      <c r="AA38" s="72">
        <v>38780.127</v>
      </c>
      <c r="AB38" s="43">
        <v>15904.443525968598</v>
      </c>
      <c r="AC38" s="43">
        <v>29850.484</v>
      </c>
      <c r="AD38" s="73">
        <v>56.73216</v>
      </c>
      <c r="AE38" s="43">
        <v>13166.13852596859</v>
      </c>
      <c r="AF38" s="46">
        <v>12676.493343329601</v>
      </c>
      <c r="AG38" s="47">
        <v>0.96281026652778834</v>
      </c>
      <c r="AH38" s="46">
        <v>10082.973707405316</v>
      </c>
      <c r="AI38" s="46">
        <v>9680.8221491365839</v>
      </c>
      <c r="AJ38" s="46">
        <v>2224.9762433548126</v>
      </c>
      <c r="AK38" s="46">
        <v>2276.4059927140261</v>
      </c>
      <c r="AL38" s="48">
        <v>17.217232376152779</v>
      </c>
      <c r="AM38" s="43">
        <v>5876386.4112842055</v>
      </c>
      <c r="AN38" s="55">
        <v>30148</v>
      </c>
      <c r="AO38" s="55">
        <v>12555</v>
      </c>
      <c r="AP38" s="43">
        <v>122743</v>
      </c>
      <c r="AQ38" s="44">
        <v>0.4267477030999276</v>
      </c>
      <c r="AR38" s="43">
        <v>6880.0126198458138</v>
      </c>
      <c r="AS38" s="50">
        <v>0.43123</v>
      </c>
      <c r="AT38" s="51">
        <v>125336.65375620886</v>
      </c>
      <c r="AU38" s="51">
        <v>581947.25742304395</v>
      </c>
      <c r="AV38" s="52">
        <v>10.902666666666667</v>
      </c>
      <c r="AW38" s="52">
        <v>8.2799999999999994</v>
      </c>
      <c r="AX38" s="53">
        <v>0.89678055779750698</v>
      </c>
      <c r="AY38" s="53">
        <v>1.1151</v>
      </c>
      <c r="AZ38" s="54">
        <v>105643.45256412224</v>
      </c>
      <c r="BA38" s="74">
        <v>-23219.095690305017</v>
      </c>
      <c r="BB38" s="51">
        <v>23594.757786508202</v>
      </c>
      <c r="BC38" s="51">
        <v>1145.1594772138405</v>
      </c>
      <c r="BD38" s="51">
        <v>142.07699574645818</v>
      </c>
      <c r="BE38" s="51">
        <v>7002.9088364581312</v>
      </c>
      <c r="BF38" s="51">
        <v>838.92314769202051</v>
      </c>
      <c r="BG38" s="51">
        <v>5936.1216636092904</v>
      </c>
      <c r="BH38" s="51">
        <v>7745.2883112638356</v>
      </c>
      <c r="BI38" s="51">
        <v>559.19587334052039</v>
      </c>
      <c r="BJ38" s="51">
        <v>225.08348118409808</v>
      </c>
      <c r="BK38" s="51">
        <v>25855.311307859614</v>
      </c>
      <c r="BL38" s="51">
        <v>2553.7433622155354</v>
      </c>
      <c r="BM38" s="51">
        <v>2923.6902858432582</v>
      </c>
      <c r="BN38" s="51">
        <v>6621.0184648080249</v>
      </c>
      <c r="BO38" s="51">
        <v>6.7254806576950656</v>
      </c>
      <c r="BP38" s="51">
        <v>721.94663850790801</v>
      </c>
      <c r="BQ38" s="51">
        <v>1959.9638976288936</v>
      </c>
      <c r="BR38" s="51">
        <v>-6.8806200780681811E-7</v>
      </c>
      <c r="BS38" s="51">
        <v>7854.0556375912565</v>
      </c>
      <c r="BT38" s="51">
        <v>1233.8917614878962</v>
      </c>
      <c r="BU38" s="51">
        <v>720.8298704567037</v>
      </c>
      <c r="BV38" s="51">
        <v>1218.6813200721458</v>
      </c>
      <c r="BW38" s="51">
        <v>40.811882086260184</v>
      </c>
      <c r="BX38" s="51">
        <v>-2260.5535213514218</v>
      </c>
      <c r="BY38" s="51"/>
      <c r="BZ38" s="51">
        <v>1495.511</v>
      </c>
      <c r="CA38" s="43">
        <v>183225.19997244648</v>
      </c>
    </row>
    <row r="39" spans="1:79" ht="16">
      <c r="A39" s="41">
        <v>1988</v>
      </c>
      <c r="B39" s="42">
        <v>4</v>
      </c>
      <c r="C39" s="69">
        <v>153052</v>
      </c>
      <c r="D39" s="69">
        <v>18342</v>
      </c>
      <c r="E39" s="43">
        <v>134710</v>
      </c>
      <c r="F39" s="43">
        <v>93606</v>
      </c>
      <c r="G39" s="43">
        <v>23903</v>
      </c>
      <c r="H39" s="43">
        <v>35615</v>
      </c>
      <c r="I39" s="43">
        <v>35129</v>
      </c>
      <c r="J39" s="43">
        <v>486</v>
      </c>
      <c r="K39" s="43">
        <v>19550</v>
      </c>
      <c r="L39" s="43">
        <v>19622</v>
      </c>
      <c r="M39" s="43">
        <v>15275.036702803007</v>
      </c>
      <c r="N39" s="43">
        <v>4079.8874703137917</v>
      </c>
      <c r="O39" s="43">
        <v>2162.0790769481928</v>
      </c>
      <c r="P39" s="43">
        <v>9033.0701555410233</v>
      </c>
      <c r="Q39" s="43">
        <v>70554</v>
      </c>
      <c r="R39" s="43">
        <v>1629112.9335826975</v>
      </c>
      <c r="S39" s="44">
        <v>0.46098058176306095</v>
      </c>
      <c r="T39" s="44">
        <v>0.46808965237271116</v>
      </c>
      <c r="U39" s="44">
        <v>0.43705810986068694</v>
      </c>
      <c r="V39" s="44">
        <v>0.48452845227589741</v>
      </c>
      <c r="W39" s="44">
        <v>0.56833759590792843</v>
      </c>
      <c r="X39" s="44">
        <v>0.69508714707980834</v>
      </c>
      <c r="Y39" s="44">
        <v>0.60793936726142561</v>
      </c>
      <c r="Z39" s="43">
        <v>1986.6348953277459</v>
      </c>
      <c r="AA39" s="72">
        <v>38768.843999999997</v>
      </c>
      <c r="AB39" s="43">
        <v>15852.684901206172</v>
      </c>
      <c r="AC39" s="43">
        <v>29908.091</v>
      </c>
      <c r="AD39" s="73">
        <v>56.94726</v>
      </c>
      <c r="AE39" s="43">
        <v>13263.058901206163</v>
      </c>
      <c r="AF39" s="46">
        <v>12771.0937885364</v>
      </c>
      <c r="AG39" s="47">
        <v>0.9629071154449127</v>
      </c>
      <c r="AH39" s="46">
        <v>10235.273634664458</v>
      </c>
      <c r="AI39" s="46">
        <v>9829.7802662480426</v>
      </c>
      <c r="AJ39" s="46">
        <v>2287.8534853000401</v>
      </c>
      <c r="AK39" s="46">
        <v>2340.9723497267764</v>
      </c>
      <c r="AL39" s="48">
        <v>16.335567231283108</v>
      </c>
      <c r="AM39" s="43">
        <v>5831814.7816467164</v>
      </c>
      <c r="AN39" s="55">
        <v>32148</v>
      </c>
      <c r="AO39" s="55">
        <v>11760</v>
      </c>
      <c r="AP39" s="43">
        <v>122950</v>
      </c>
      <c r="AQ39" s="44">
        <v>0.46161849220054924</v>
      </c>
      <c r="AR39" s="43">
        <v>6965.304553561542</v>
      </c>
      <c r="AS39" s="50">
        <v>0.43123</v>
      </c>
      <c r="AT39" s="51">
        <v>129817.54450681468</v>
      </c>
      <c r="AU39" s="51">
        <v>602333.64790104027</v>
      </c>
      <c r="AV39" s="52">
        <v>12.948999999999998</v>
      </c>
      <c r="AW39" s="52">
        <v>8.8966666666666665</v>
      </c>
      <c r="AX39" s="53">
        <v>0.86219284379939631</v>
      </c>
      <c r="AY39" s="53">
        <v>1.1598333333333335</v>
      </c>
      <c r="AZ39" s="54">
        <v>109638.04337020943</v>
      </c>
      <c r="BA39" s="74">
        <v>-27760.800305134788</v>
      </c>
      <c r="BB39" s="51">
        <v>24742.588628929298</v>
      </c>
      <c r="BC39" s="51">
        <v>1191.7772233420569</v>
      </c>
      <c r="BD39" s="51">
        <v>148.57974450294634</v>
      </c>
      <c r="BE39" s="51">
        <v>7242.7334198963044</v>
      </c>
      <c r="BF39" s="51">
        <v>900.03408573295394</v>
      </c>
      <c r="BG39" s="51">
        <v>6407.6294286867578</v>
      </c>
      <c r="BH39" s="51">
        <v>8035.6826780312122</v>
      </c>
      <c r="BI39" s="51">
        <v>568.4572567906107</v>
      </c>
      <c r="BJ39" s="51">
        <v>247.69479194645169</v>
      </c>
      <c r="BK39" s="51">
        <v>26904.916649523228</v>
      </c>
      <c r="BL39" s="51">
        <v>2676.9571688000065</v>
      </c>
      <c r="BM39" s="51">
        <v>3109.3481671142135</v>
      </c>
      <c r="BN39" s="51">
        <v>6840.396924052653</v>
      </c>
      <c r="BO39" s="51">
        <v>7.0499344886361426</v>
      </c>
      <c r="BP39" s="51">
        <v>734.81315217401743</v>
      </c>
      <c r="BQ39" s="51">
        <v>2110.3423565616104</v>
      </c>
      <c r="BR39" s="51">
        <v>-1.4310285403966357E-5</v>
      </c>
      <c r="BS39" s="51">
        <v>8038.1518831169178</v>
      </c>
      <c r="BT39" s="51">
        <v>1270.3913097018844</v>
      </c>
      <c r="BU39" s="51">
        <v>774.00448974765777</v>
      </c>
      <c r="BV39" s="51">
        <v>1313.0159806033187</v>
      </c>
      <c r="BW39" s="51">
        <v>30.42205083701549</v>
      </c>
      <c r="BX39" s="51">
        <v>-2162.3280205939664</v>
      </c>
      <c r="BY39" s="51"/>
      <c r="BZ39" s="51">
        <v>1534.454</v>
      </c>
      <c r="CA39" s="43">
        <v>187703.78258430632</v>
      </c>
    </row>
    <row r="40" spans="1:79" ht="16">
      <c r="A40" s="41">
        <v>1989</v>
      </c>
      <c r="B40" s="42">
        <v>1</v>
      </c>
      <c r="C40" s="69">
        <v>156661</v>
      </c>
      <c r="D40" s="69">
        <v>18857</v>
      </c>
      <c r="E40" s="43">
        <v>137804</v>
      </c>
      <c r="F40" s="43">
        <v>94397</v>
      </c>
      <c r="G40" s="43">
        <v>24463</v>
      </c>
      <c r="H40" s="43">
        <v>38326</v>
      </c>
      <c r="I40" s="43">
        <v>36651</v>
      </c>
      <c r="J40" s="43">
        <v>1675</v>
      </c>
      <c r="K40" s="43">
        <v>20005</v>
      </c>
      <c r="L40" s="43">
        <v>20530</v>
      </c>
      <c r="M40" s="43">
        <v>15899.736326733495</v>
      </c>
      <c r="N40" s="43">
        <v>3676.2352297847515</v>
      </c>
      <c r="O40" s="43">
        <v>2078.8006755084511</v>
      </c>
      <c r="P40" s="43">
        <v>10144.700421440293</v>
      </c>
      <c r="Q40" s="43">
        <v>69082</v>
      </c>
      <c r="R40" s="43">
        <v>1647446.0777503906</v>
      </c>
      <c r="S40" s="44">
        <v>0.44096488596396038</v>
      </c>
      <c r="T40" s="44">
        <v>0.42454739027723337</v>
      </c>
      <c r="U40" s="44">
        <v>0.457343743612803</v>
      </c>
      <c r="V40" s="44">
        <v>0.49935881694906004</v>
      </c>
      <c r="W40" s="44">
        <v>0.60419895026243442</v>
      </c>
      <c r="X40" s="44">
        <v>0.73916220165611302</v>
      </c>
      <c r="Y40" s="44">
        <v>0.63143869601912317</v>
      </c>
      <c r="Z40" s="43">
        <v>2004.7860981619083</v>
      </c>
      <c r="AA40" s="72">
        <v>38756.648000000001</v>
      </c>
      <c r="AB40" s="43">
        <v>15939.37114207852</v>
      </c>
      <c r="AC40" s="43">
        <v>29965.100999999999</v>
      </c>
      <c r="AD40" s="73">
        <v>56.54524</v>
      </c>
      <c r="AE40" s="43">
        <v>13394.708142078514</v>
      </c>
      <c r="AF40" s="46">
        <v>12896.021498130513</v>
      </c>
      <c r="AG40" s="47">
        <v>0.96276987608401754</v>
      </c>
      <c r="AH40" s="46">
        <v>10421.636607024391</v>
      </c>
      <c r="AI40" s="46">
        <v>10007.259437676614</v>
      </c>
      <c r="AJ40" s="46">
        <v>2338.6788093032619</v>
      </c>
      <c r="AK40" s="46">
        <v>2392.6362477231332</v>
      </c>
      <c r="AL40" s="48">
        <v>15.964638612889289</v>
      </c>
      <c r="AM40" s="43">
        <v>5942741.2222318472</v>
      </c>
      <c r="AN40" s="49">
        <v>31623</v>
      </c>
      <c r="AO40" s="55">
        <v>12676</v>
      </c>
      <c r="AP40" s="43">
        <v>125128</v>
      </c>
      <c r="AQ40" s="44">
        <v>0.43601069555856514</v>
      </c>
      <c r="AR40" s="43">
        <v>7074.1463344977801</v>
      </c>
      <c r="AS40" s="50">
        <v>0.43737999999999999</v>
      </c>
      <c r="AT40" s="51">
        <v>134651.22522449272</v>
      </c>
      <c r="AU40" s="51">
        <v>626646.99670489249</v>
      </c>
      <c r="AV40" s="52">
        <v>14.608333333333334</v>
      </c>
      <c r="AW40" s="52">
        <v>9.6999999999999993</v>
      </c>
      <c r="AX40" s="53">
        <v>0.88274238634691771</v>
      </c>
      <c r="AY40" s="53">
        <v>1.1328333333333334</v>
      </c>
      <c r="AZ40" s="54">
        <v>113287.86452039712</v>
      </c>
      <c r="BA40" s="74">
        <v>-29558.483070924904</v>
      </c>
      <c r="BB40" s="51">
        <v>26189.659065621869</v>
      </c>
      <c r="BC40" s="51">
        <v>1233.3723045773672</v>
      </c>
      <c r="BD40" s="51">
        <v>156.53351543998042</v>
      </c>
      <c r="BE40" s="51">
        <v>7524.5229804682021</v>
      </c>
      <c r="BF40" s="51">
        <v>977.67351017127385</v>
      </c>
      <c r="BG40" s="51">
        <v>7051.4112628524326</v>
      </c>
      <c r="BH40" s="51">
        <v>8399.544215457754</v>
      </c>
      <c r="BI40" s="51">
        <v>576.05625319599312</v>
      </c>
      <c r="BJ40" s="51">
        <v>270.54502345886203</v>
      </c>
      <c r="BK40" s="51">
        <v>28126.287959237114</v>
      </c>
      <c r="BL40" s="51">
        <v>2853.2523562515735</v>
      </c>
      <c r="BM40" s="51">
        <v>3302.1632245198307</v>
      </c>
      <c r="BN40" s="51">
        <v>7074.4055209747075</v>
      </c>
      <c r="BO40" s="51">
        <v>7.5141645935137698</v>
      </c>
      <c r="BP40" s="51">
        <v>732.8789646801514</v>
      </c>
      <c r="BQ40" s="51">
        <v>2373.2181842706677</v>
      </c>
      <c r="BR40" s="51">
        <v>-3.4055558490398837E-5</v>
      </c>
      <c r="BS40" s="51">
        <v>8203.2571572651723</v>
      </c>
      <c r="BT40" s="51">
        <v>1307.611664129422</v>
      </c>
      <c r="BU40" s="51">
        <v>847.48298394319636</v>
      </c>
      <c r="BV40" s="51">
        <v>1409.6444856615869</v>
      </c>
      <c r="BW40" s="51">
        <v>14.719212976776792</v>
      </c>
      <c r="BX40" s="51">
        <v>-1936.6288936153237</v>
      </c>
      <c r="BY40" s="51"/>
      <c r="BZ40" s="51">
        <v>1563.528</v>
      </c>
      <c r="CA40" s="43">
        <v>192330.51791834686</v>
      </c>
    </row>
    <row r="41" spans="1:79" ht="16">
      <c r="A41" s="41">
        <v>1989</v>
      </c>
      <c r="B41" s="42">
        <v>2</v>
      </c>
      <c r="C41" s="69">
        <v>158203</v>
      </c>
      <c r="D41" s="69">
        <v>19164</v>
      </c>
      <c r="E41" s="43">
        <v>139039</v>
      </c>
      <c r="F41" s="43">
        <v>95901</v>
      </c>
      <c r="G41" s="43">
        <v>24920</v>
      </c>
      <c r="H41" s="43">
        <v>38157</v>
      </c>
      <c r="I41" s="43">
        <v>37615</v>
      </c>
      <c r="J41" s="43">
        <v>542</v>
      </c>
      <c r="K41" s="43">
        <v>20261</v>
      </c>
      <c r="L41" s="43">
        <v>21036</v>
      </c>
      <c r="M41" s="43">
        <v>16341.243509237012</v>
      </c>
      <c r="N41" s="43">
        <v>3957.9759736447259</v>
      </c>
      <c r="O41" s="43">
        <v>2356.0179538396264</v>
      </c>
      <c r="P41" s="43">
        <v>10027.249581752661</v>
      </c>
      <c r="Q41" s="43">
        <v>72590</v>
      </c>
      <c r="R41" s="43">
        <v>1665385.2332750363</v>
      </c>
      <c r="S41" s="44">
        <v>0.45884085636808403</v>
      </c>
      <c r="T41" s="44">
        <v>0.46843098612110406</v>
      </c>
      <c r="U41" s="44">
        <v>0.46091492776886034</v>
      </c>
      <c r="V41" s="44">
        <v>0.50043865479197125</v>
      </c>
      <c r="W41" s="44">
        <v>0.63417402892256058</v>
      </c>
      <c r="X41" s="44">
        <v>0.76307282753375172</v>
      </c>
      <c r="Y41" s="44">
        <v>0.62399472859922112</v>
      </c>
      <c r="Z41" s="43">
        <v>2021.77077735843</v>
      </c>
      <c r="AA41" s="72">
        <v>38790.819000000003</v>
      </c>
      <c r="AB41" s="43">
        <v>15979.693916218632</v>
      </c>
      <c r="AC41" s="43">
        <v>30061.705999999998</v>
      </c>
      <c r="AD41" s="73">
        <v>57.608499999999999</v>
      </c>
      <c r="AE41" s="43">
        <v>13523.948916218624</v>
      </c>
      <c r="AF41" s="46">
        <v>13017.890961877962</v>
      </c>
      <c r="AG41" s="47">
        <v>0.96258060737468687</v>
      </c>
      <c r="AH41" s="46">
        <v>10542.631475968728</v>
      </c>
      <c r="AI41" s="46">
        <v>10122.040269701731</v>
      </c>
      <c r="AJ41" s="46">
        <v>2391.0763595449057</v>
      </c>
      <c r="AK41" s="46">
        <v>2445.76174863388</v>
      </c>
      <c r="AL41" s="48">
        <v>15.367910129414527</v>
      </c>
      <c r="AM41" s="43">
        <v>5967705.5242971061</v>
      </c>
      <c r="AN41" s="49">
        <v>33238</v>
      </c>
      <c r="AO41" s="55">
        <v>12342</v>
      </c>
      <c r="AP41" s="43">
        <v>126697</v>
      </c>
      <c r="AQ41" s="44">
        <v>0.46264594374095885</v>
      </c>
      <c r="AR41" s="43">
        <v>7157.3435926835318</v>
      </c>
      <c r="AS41" s="50">
        <v>0.43737999999999999</v>
      </c>
      <c r="AT41" s="51">
        <v>139425.34399967807</v>
      </c>
      <c r="AU41" s="51">
        <v>647429.57882407308</v>
      </c>
      <c r="AV41" s="52">
        <v>14.813666666666668</v>
      </c>
      <c r="AW41" s="52">
        <v>9.64</v>
      </c>
      <c r="AX41" s="53">
        <v>0.92216894135005512</v>
      </c>
      <c r="AY41" s="53">
        <v>1.0844000000000003</v>
      </c>
      <c r="AZ41" s="54">
        <v>117133.73733966362</v>
      </c>
      <c r="BA41" s="74">
        <v>-29747.002873156187</v>
      </c>
      <c r="BB41" s="51">
        <v>27366.577168835167</v>
      </c>
      <c r="BC41" s="51">
        <v>1249.8745503825455</v>
      </c>
      <c r="BD41" s="51">
        <v>163.11900294699095</v>
      </c>
      <c r="BE41" s="51">
        <v>7752.5160704324089</v>
      </c>
      <c r="BF41" s="51">
        <v>1039.1721814556518</v>
      </c>
      <c r="BG41" s="51">
        <v>7553.2056636828347</v>
      </c>
      <c r="BH41" s="51">
        <v>8741.1818401060755</v>
      </c>
      <c r="BI41" s="51">
        <v>582.07849516057331</v>
      </c>
      <c r="BJ41" s="51">
        <v>285.429364668083</v>
      </c>
      <c r="BK41" s="51">
        <v>29279.135972496621</v>
      </c>
      <c r="BL41" s="51">
        <v>2984.0390940674179</v>
      </c>
      <c r="BM41" s="51">
        <v>3520.2117481408945</v>
      </c>
      <c r="BN41" s="51">
        <v>7320.7260504522283</v>
      </c>
      <c r="BO41" s="51">
        <v>7.8586182215824341</v>
      </c>
      <c r="BP41" s="51">
        <v>737.19522659938457</v>
      </c>
      <c r="BQ41" s="51">
        <v>2582.7733145408447</v>
      </c>
      <c r="BR41" s="51">
        <v>-2.8331444328812303E-5</v>
      </c>
      <c r="BS41" s="51">
        <v>8419.9241428255918</v>
      </c>
      <c r="BT41" s="51">
        <v>1346.8470318115724</v>
      </c>
      <c r="BU41" s="51">
        <v>896.96477687207232</v>
      </c>
      <c r="BV41" s="51">
        <v>1454.081758452071</v>
      </c>
      <c r="BW41" s="51">
        <v>8.2990339137718081</v>
      </c>
      <c r="BX41" s="51">
        <v>-1912.5588036615193</v>
      </c>
      <c r="BY41" s="51"/>
      <c r="BZ41" s="51">
        <v>1613.384</v>
      </c>
      <c r="CA41" s="43">
        <v>197329.74411356333</v>
      </c>
    </row>
    <row r="42" spans="1:79" ht="16">
      <c r="A42" s="41">
        <v>1989</v>
      </c>
      <c r="B42" s="42">
        <v>3</v>
      </c>
      <c r="C42" s="69">
        <v>160323</v>
      </c>
      <c r="D42" s="69">
        <v>19475</v>
      </c>
      <c r="E42" s="43">
        <v>140848</v>
      </c>
      <c r="F42" s="43">
        <v>96981</v>
      </c>
      <c r="G42" s="43">
        <v>25389</v>
      </c>
      <c r="H42" s="43">
        <v>39725</v>
      </c>
      <c r="I42" s="43">
        <v>38265</v>
      </c>
      <c r="J42" s="43">
        <v>1460</v>
      </c>
      <c r="K42" s="43">
        <v>19890</v>
      </c>
      <c r="L42" s="43">
        <v>21662</v>
      </c>
      <c r="M42" s="43">
        <v>16791.515102311325</v>
      </c>
      <c r="N42" s="43">
        <v>4192.4524775509199</v>
      </c>
      <c r="O42" s="43">
        <v>2225.6555672164054</v>
      </c>
      <c r="P42" s="43">
        <v>10373.407057543998</v>
      </c>
      <c r="Q42" s="43">
        <v>73610</v>
      </c>
      <c r="R42" s="43">
        <v>1684672.2352776248</v>
      </c>
      <c r="S42" s="44">
        <v>0.45913561996719121</v>
      </c>
      <c r="T42" s="44">
        <v>0.4913127313597509</v>
      </c>
      <c r="U42" s="44">
        <v>0.47465437788018433</v>
      </c>
      <c r="V42" s="44">
        <v>0.49538742976610478</v>
      </c>
      <c r="W42" s="44">
        <v>0.61261940673705384</v>
      </c>
      <c r="X42" s="44">
        <v>0.66101929646385371</v>
      </c>
      <c r="Y42" s="44">
        <v>0.53772185156271646</v>
      </c>
      <c r="Z42" s="43">
        <v>2038.0712227308368</v>
      </c>
      <c r="AA42" s="72">
        <v>38825.521000000001</v>
      </c>
      <c r="AB42" s="43">
        <v>16075.037962039918</v>
      </c>
      <c r="AC42" s="43">
        <v>30159.010999999999</v>
      </c>
      <c r="AD42" s="73">
        <v>61.886839999999999</v>
      </c>
      <c r="AE42" s="43">
        <v>13692.11296203991</v>
      </c>
      <c r="AF42" s="46">
        <v>13180.489400686118</v>
      </c>
      <c r="AG42" s="47">
        <v>0.96263370286439942</v>
      </c>
      <c r="AH42" s="46">
        <v>10719.292280683851</v>
      </c>
      <c r="AI42" s="46">
        <v>10292.711888854006</v>
      </c>
      <c r="AJ42" s="46">
        <v>2445.2205250704797</v>
      </c>
      <c r="AK42" s="46">
        <v>2501.2823861566485</v>
      </c>
      <c r="AL42" s="48">
        <v>14.823759705122386</v>
      </c>
      <c r="AM42" s="43">
        <v>6074273.0695932014</v>
      </c>
      <c r="AN42" s="49">
        <v>33829</v>
      </c>
      <c r="AO42" s="55">
        <v>13554</v>
      </c>
      <c r="AP42" s="43">
        <v>127294</v>
      </c>
      <c r="AQ42" s="44">
        <v>0.45886392903133494</v>
      </c>
      <c r="AR42" s="43">
        <v>7235.4007611585912</v>
      </c>
      <c r="AS42" s="50">
        <v>0.45454</v>
      </c>
      <c r="AT42" s="51">
        <v>144909.62439689189</v>
      </c>
      <c r="AU42" s="51">
        <v>674189.99364700459</v>
      </c>
      <c r="AV42" s="52">
        <v>15.300333333333333</v>
      </c>
      <c r="AW42" s="52">
        <v>8.8000000000000007</v>
      </c>
      <c r="AX42" s="53">
        <v>0.92700457013253068</v>
      </c>
      <c r="AY42" s="53">
        <v>1.0787433333333334</v>
      </c>
      <c r="AZ42" s="54">
        <v>120734.14535639461</v>
      </c>
      <c r="BA42" s="74">
        <v>-33078.239573643354</v>
      </c>
      <c r="BB42" s="51">
        <v>28273.342938569185</v>
      </c>
      <c r="BC42" s="51">
        <v>1241.283960757592</v>
      </c>
      <c r="BD42" s="51">
        <v>168.33620702397789</v>
      </c>
      <c r="BE42" s="51">
        <v>7926.7126897889229</v>
      </c>
      <c r="BF42" s="51">
        <v>1084.5300995860878</v>
      </c>
      <c r="BG42" s="51">
        <v>7913.0126311779613</v>
      </c>
      <c r="BH42" s="51">
        <v>9060.5955519761756</v>
      </c>
      <c r="BI42" s="51">
        <v>586.52398268435081</v>
      </c>
      <c r="BJ42" s="51">
        <v>292.34781557411475</v>
      </c>
      <c r="BK42" s="51">
        <v>30363.460689301748</v>
      </c>
      <c r="BL42" s="51">
        <v>3069.3173822475396</v>
      </c>
      <c r="BM42" s="51">
        <v>3763.4937379774046</v>
      </c>
      <c r="BN42" s="51">
        <v>7579.3585124852134</v>
      </c>
      <c r="BO42" s="51">
        <v>8.0832953728421355</v>
      </c>
      <c r="BP42" s="51">
        <v>747.76193793171717</v>
      </c>
      <c r="BQ42" s="51">
        <v>2739.0077473721421</v>
      </c>
      <c r="BR42" s="51">
        <v>2.8620570807932741E-6</v>
      </c>
      <c r="BS42" s="51">
        <v>8688.152839798182</v>
      </c>
      <c r="BT42" s="51">
        <v>1388.097412748335</v>
      </c>
      <c r="BU42" s="51">
        <v>922.44986853428588</v>
      </c>
      <c r="BV42" s="51">
        <v>1446.3277989747703</v>
      </c>
      <c r="BW42" s="51">
        <v>11.161513648000533</v>
      </c>
      <c r="BX42" s="51">
        <v>-2090.1177507325533</v>
      </c>
      <c r="BY42" s="51"/>
      <c r="BZ42" s="51">
        <v>1671.25</v>
      </c>
      <c r="CA42" s="43">
        <v>202838.89334612171</v>
      </c>
    </row>
    <row r="43" spans="1:79" ht="16">
      <c r="A43" s="56">
        <v>1989</v>
      </c>
      <c r="B43" s="57">
        <v>4</v>
      </c>
      <c r="C43" s="69">
        <v>160056</v>
      </c>
      <c r="D43" s="69">
        <v>19548</v>
      </c>
      <c r="E43" s="43">
        <v>140508</v>
      </c>
      <c r="F43" s="43">
        <v>97265</v>
      </c>
      <c r="G43" s="43">
        <v>25335</v>
      </c>
      <c r="H43" s="43">
        <v>39470</v>
      </c>
      <c r="I43" s="43">
        <v>38487</v>
      </c>
      <c r="J43" s="43">
        <v>983</v>
      </c>
      <c r="K43" s="43">
        <v>20144</v>
      </c>
      <c r="L43" s="43">
        <v>22158</v>
      </c>
      <c r="M43" s="43">
        <v>17089.505061718166</v>
      </c>
      <c r="N43" s="43">
        <v>4346.5033733284126</v>
      </c>
      <c r="O43" s="43">
        <v>2352.7902896307846</v>
      </c>
      <c r="P43" s="43">
        <v>10390.211398758969</v>
      </c>
      <c r="Q43" s="43">
        <v>79015</v>
      </c>
      <c r="R43" s="43">
        <v>1703467.5426702041</v>
      </c>
      <c r="S43" s="44">
        <v>0.49367096516219322</v>
      </c>
      <c r="T43" s="44">
        <v>0.50547473397419418</v>
      </c>
      <c r="U43" s="44">
        <v>0.47045589105979868</v>
      </c>
      <c r="V43" s="44">
        <v>0.50159794216228859</v>
      </c>
      <c r="W43" s="44">
        <v>0.59134233518665613</v>
      </c>
      <c r="X43" s="44">
        <v>0.70218431266359782</v>
      </c>
      <c r="Y43" s="44">
        <v>0.59816248372180159</v>
      </c>
      <c r="Z43" s="43">
        <v>2053.6874342791289</v>
      </c>
      <c r="AA43" s="72">
        <v>38860.237000000001</v>
      </c>
      <c r="AB43" s="43">
        <v>16213.955688354617</v>
      </c>
      <c r="AC43" s="43">
        <v>30256.617999999999</v>
      </c>
      <c r="AD43" s="73">
        <v>55.713370000000005</v>
      </c>
      <c r="AE43" s="43">
        <v>13818.22068835461</v>
      </c>
      <c r="AF43" s="46">
        <v>13300.947130786724</v>
      </c>
      <c r="AG43" s="47">
        <v>0.96256583468783208</v>
      </c>
      <c r="AH43" s="46">
        <v>10824.069665056686</v>
      </c>
      <c r="AI43" s="46">
        <v>10392.919018210365</v>
      </c>
      <c r="AJ43" s="46">
        <v>2484.9557957108341</v>
      </c>
      <c r="AK43" s="46">
        <v>2541.7496721311477</v>
      </c>
      <c r="AL43" s="48">
        <v>14.775758895904062</v>
      </c>
      <c r="AM43" s="43">
        <v>6052529.9346708655</v>
      </c>
      <c r="AN43" s="49">
        <v>37122</v>
      </c>
      <c r="AO43" s="55">
        <v>12907</v>
      </c>
      <c r="AP43" s="43">
        <v>127601</v>
      </c>
      <c r="AQ43" s="44">
        <v>0.49307164846516116</v>
      </c>
      <c r="AR43" s="43">
        <v>7308.3076715951402</v>
      </c>
      <c r="AS43" s="50">
        <v>0.45941000000000004</v>
      </c>
      <c r="AT43" s="51">
        <v>148886.52948025166</v>
      </c>
      <c r="AU43" s="51">
        <v>691197.1024796057</v>
      </c>
      <c r="AV43" s="52">
        <v>15.423</v>
      </c>
      <c r="AW43" s="52">
        <v>8.4933333333333341</v>
      </c>
      <c r="AX43" s="53">
        <v>0.88523255059104022</v>
      </c>
      <c r="AY43" s="53">
        <v>1.1296466666666667</v>
      </c>
      <c r="AZ43" s="54">
        <v>121206.70608166215</v>
      </c>
      <c r="BA43" s="74">
        <v>-31205.699499736173</v>
      </c>
      <c r="BB43" s="51">
        <v>28909.956374823938</v>
      </c>
      <c r="BC43" s="51">
        <v>1207.6005357025062</v>
      </c>
      <c r="BD43" s="51">
        <v>172.18512767094131</v>
      </c>
      <c r="BE43" s="51">
        <v>8047.112838537746</v>
      </c>
      <c r="BF43" s="51">
        <v>1113.7472645625821</v>
      </c>
      <c r="BG43" s="51">
        <v>8130.8321653378134</v>
      </c>
      <c r="BH43" s="51">
        <v>9357.7853510680543</v>
      </c>
      <c r="BI43" s="51">
        <v>589.39271576732597</v>
      </c>
      <c r="BJ43" s="51">
        <v>291.300376176957</v>
      </c>
      <c r="BK43" s="51">
        <v>31379.262109652496</v>
      </c>
      <c r="BL43" s="51">
        <v>3109.0872207919383</v>
      </c>
      <c r="BM43" s="51">
        <v>4032.0091940293623</v>
      </c>
      <c r="BN43" s="51">
        <v>7850.3029070736648</v>
      </c>
      <c r="BO43" s="51">
        <v>8.1881960472928697</v>
      </c>
      <c r="BP43" s="51">
        <v>764.57909867714909</v>
      </c>
      <c r="BQ43" s="51">
        <v>2841.9214827645592</v>
      </c>
      <c r="BR43" s="51">
        <v>5.9524945738417892E-5</v>
      </c>
      <c r="BS43" s="51">
        <v>9007.943248182939</v>
      </c>
      <c r="BT43" s="51">
        <v>1431.3628069397103</v>
      </c>
      <c r="BU43" s="51">
        <v>923.93825892983705</v>
      </c>
      <c r="BV43" s="51">
        <v>1386.3826072296854</v>
      </c>
      <c r="BW43" s="51">
        <v>23.306652179462965</v>
      </c>
      <c r="BX43" s="51">
        <v>-2469.3057348284242</v>
      </c>
      <c r="BY43" s="51"/>
      <c r="BZ43" s="51">
        <v>1737.127</v>
      </c>
      <c r="CA43" s="43">
        <v>208731.00822412109</v>
      </c>
    </row>
    <row r="44" spans="1:79" ht="16">
      <c r="A44" s="56">
        <v>1990</v>
      </c>
      <c r="B44" s="57">
        <v>1</v>
      </c>
      <c r="C44" s="69">
        <v>161459</v>
      </c>
      <c r="D44" s="69">
        <v>19810</v>
      </c>
      <c r="E44" s="43">
        <v>141649</v>
      </c>
      <c r="F44" s="43">
        <v>98062</v>
      </c>
      <c r="G44" s="43">
        <v>25377</v>
      </c>
      <c r="H44" s="43">
        <v>40663</v>
      </c>
      <c r="I44" s="43">
        <v>38662</v>
      </c>
      <c r="J44" s="43">
        <v>2001</v>
      </c>
      <c r="K44" s="43">
        <v>20150</v>
      </c>
      <c r="L44" s="43">
        <v>22793</v>
      </c>
      <c r="M44" s="43">
        <v>17526.89669842138</v>
      </c>
      <c r="N44" s="43">
        <v>4183.6414496990501</v>
      </c>
      <c r="O44" s="43">
        <v>2303.5267503930072</v>
      </c>
      <c r="P44" s="43">
        <v>11039.728498329325</v>
      </c>
      <c r="Q44" s="43">
        <v>76309</v>
      </c>
      <c r="R44" s="43">
        <v>1723225.1896442957</v>
      </c>
      <c r="S44" s="44">
        <v>0.47262153240141458</v>
      </c>
      <c r="T44" s="44">
        <v>0.45765943994615649</v>
      </c>
      <c r="U44" s="44">
        <v>0.47562753674587227</v>
      </c>
      <c r="V44" s="44">
        <v>0.50946665976928251</v>
      </c>
      <c r="W44" s="44">
        <v>0.62496277915632759</v>
      </c>
      <c r="X44" s="44">
        <v>0.73548896591058655</v>
      </c>
      <c r="Y44" s="44">
        <v>0.66869617456807484</v>
      </c>
      <c r="Z44" s="43">
        <v>2070.1244888351698</v>
      </c>
      <c r="AA44" s="72">
        <v>38826.296999999999</v>
      </c>
      <c r="AB44" s="43">
        <v>16351.30911217932</v>
      </c>
      <c r="AC44" s="43">
        <v>30300.936000000002</v>
      </c>
      <c r="AD44" s="73">
        <v>52.645209999999999</v>
      </c>
      <c r="AE44" s="43">
        <v>13998.131112179313</v>
      </c>
      <c r="AF44" s="46">
        <v>13474.652636703542</v>
      </c>
      <c r="AG44" s="47">
        <v>0.96260368821518538</v>
      </c>
      <c r="AH44" s="46">
        <v>10993.707948428901</v>
      </c>
      <c r="AI44" s="46">
        <v>10555.335652119313</v>
      </c>
      <c r="AJ44" s="46">
        <v>2532.4304885219499</v>
      </c>
      <c r="AK44" s="46">
        <v>2590.4112021857923</v>
      </c>
      <c r="AL44" s="48">
        <v>14.391373705040095</v>
      </c>
      <c r="AM44" s="43">
        <v>6169089.567141897</v>
      </c>
      <c r="AN44" s="55">
        <v>36302</v>
      </c>
      <c r="AO44" s="55">
        <v>13230</v>
      </c>
      <c r="AP44" s="43">
        <v>128419</v>
      </c>
      <c r="AQ44" s="44">
        <v>0.46789089854212063</v>
      </c>
      <c r="AR44" s="43">
        <v>7346.7286982456981</v>
      </c>
      <c r="AS44" s="50">
        <v>0.46914666666666671</v>
      </c>
      <c r="AT44" s="51">
        <v>153711.04682216156</v>
      </c>
      <c r="AU44" s="51">
        <v>712224.39120069426</v>
      </c>
      <c r="AV44" s="52">
        <v>15.511999999999999</v>
      </c>
      <c r="AW44" s="52">
        <v>8.2799999999999994</v>
      </c>
      <c r="AX44" s="53">
        <v>0.82941664362731549</v>
      </c>
      <c r="AY44" s="53">
        <v>1.2056666666666667</v>
      </c>
      <c r="AZ44" s="54">
        <v>123323.24566807061</v>
      </c>
      <c r="BA44" s="74">
        <v>-33840.132638859526</v>
      </c>
      <c r="BB44" s="51">
        <v>29276.417477599403</v>
      </c>
      <c r="BC44" s="51">
        <v>1148.8242752172887</v>
      </c>
      <c r="BD44" s="51">
        <v>174.66576488788121</v>
      </c>
      <c r="BE44" s="51">
        <v>8113.7165166788773</v>
      </c>
      <c r="BF44" s="51">
        <v>1126.8236763851341</v>
      </c>
      <c r="BG44" s="51">
        <v>8206.6642661623937</v>
      </c>
      <c r="BH44" s="51">
        <v>9632.7512373817117</v>
      </c>
      <c r="BI44" s="51">
        <v>590.68469440949866</v>
      </c>
      <c r="BJ44" s="51">
        <v>282.28704647661004</v>
      </c>
      <c r="BK44" s="51">
        <v>32326.540233548862</v>
      </c>
      <c r="BL44" s="51">
        <v>3103.3486097006144</v>
      </c>
      <c r="BM44" s="51">
        <v>4325.7581162967663</v>
      </c>
      <c r="BN44" s="51">
        <v>8133.5592342175823</v>
      </c>
      <c r="BO44" s="51">
        <v>8.1733202449346436</v>
      </c>
      <c r="BP44" s="51">
        <v>787.64670883568033</v>
      </c>
      <c r="BQ44" s="51">
        <v>2891.5145207180958</v>
      </c>
      <c r="BR44" s="51">
        <v>1.4165722164406153E-4</v>
      </c>
      <c r="BS44" s="51">
        <v>9379.2953679798647</v>
      </c>
      <c r="BT44" s="51">
        <v>1476.6432143856982</v>
      </c>
      <c r="BU44" s="51">
        <v>901.42994805872559</v>
      </c>
      <c r="BV44" s="51">
        <v>1274.2461832168165</v>
      </c>
      <c r="BW44" s="51">
        <v>44.734449508159095</v>
      </c>
      <c r="BX44" s="51">
        <v>-3050.122755949134</v>
      </c>
      <c r="BY44" s="51"/>
      <c r="BZ44" s="51">
        <v>1801.67</v>
      </c>
      <c r="CA44" s="43">
        <v>215013.20852236578</v>
      </c>
    </row>
    <row r="45" spans="1:79" ht="16">
      <c r="A45" s="56">
        <v>1990</v>
      </c>
      <c r="B45" s="57">
        <v>2</v>
      </c>
      <c r="C45" s="69">
        <v>164203</v>
      </c>
      <c r="D45" s="69">
        <v>20644</v>
      </c>
      <c r="E45" s="43">
        <v>143559</v>
      </c>
      <c r="F45" s="43">
        <v>98932</v>
      </c>
      <c r="G45" s="43">
        <v>26283</v>
      </c>
      <c r="H45" s="43">
        <v>41631</v>
      </c>
      <c r="I45" s="43">
        <v>39835</v>
      </c>
      <c r="J45" s="43">
        <v>1796</v>
      </c>
      <c r="K45" s="43">
        <v>20903</v>
      </c>
      <c r="L45" s="43">
        <v>23546</v>
      </c>
      <c r="M45" s="43">
        <v>18189.733655438562</v>
      </c>
      <c r="N45" s="43">
        <v>4429.996420118061</v>
      </c>
      <c r="O45" s="43">
        <v>2534.0925846604564</v>
      </c>
      <c r="P45" s="43">
        <v>11225.644650660046</v>
      </c>
      <c r="Q45" s="43">
        <v>80706</v>
      </c>
      <c r="R45" s="43">
        <v>1743708.3661429551</v>
      </c>
      <c r="S45" s="44">
        <v>0.49150137330012239</v>
      </c>
      <c r="T45" s="44">
        <v>0.50205191444628638</v>
      </c>
      <c r="U45" s="44">
        <v>0.49838298519955865</v>
      </c>
      <c r="V45" s="44">
        <v>0.53081461026735288</v>
      </c>
      <c r="W45" s="44">
        <v>0.63086638281586371</v>
      </c>
      <c r="X45" s="44">
        <v>0.7220334664061836</v>
      </c>
      <c r="Y45" s="44">
        <v>0.66553730833793656</v>
      </c>
      <c r="Z45" s="43">
        <v>2083.7699644212971</v>
      </c>
      <c r="AA45" s="72">
        <v>38828.32</v>
      </c>
      <c r="AB45" s="43">
        <v>16415.893454774035</v>
      </c>
      <c r="AC45" s="43">
        <v>30376.616000000002</v>
      </c>
      <c r="AD45" s="73">
        <v>55.780500000000004</v>
      </c>
      <c r="AE45" s="43">
        <v>14089.28545477403</v>
      </c>
      <c r="AF45" s="46">
        <v>13560.396826581351</v>
      </c>
      <c r="AG45" s="47">
        <v>0.96246164293495318</v>
      </c>
      <c r="AH45" s="46">
        <v>11114.492905050487</v>
      </c>
      <c r="AI45" s="46">
        <v>10671.608082888542</v>
      </c>
      <c r="AJ45" s="46">
        <v>2539.9573740434962</v>
      </c>
      <c r="AK45" s="46">
        <v>2597.7269398907101</v>
      </c>
      <c r="AL45" s="48">
        <v>14.17289900430842</v>
      </c>
      <c r="AM45" s="43">
        <v>6224955.3049735213</v>
      </c>
      <c r="AN45" s="55">
        <v>38630</v>
      </c>
      <c r="AO45" s="55">
        <v>12967</v>
      </c>
      <c r="AP45" s="43">
        <v>130592</v>
      </c>
      <c r="AQ45" s="44">
        <v>0.49753365600782884</v>
      </c>
      <c r="AR45" s="43">
        <v>7421.0896795598528</v>
      </c>
      <c r="AS45" s="50">
        <v>0.45402999999999999</v>
      </c>
      <c r="AT45" s="51">
        <v>164354.30777682137</v>
      </c>
      <c r="AU45" s="51">
        <v>741396.91395671817</v>
      </c>
      <c r="AV45" s="52">
        <v>15.011333333333333</v>
      </c>
      <c r="AW45" s="52">
        <v>8.336666666666666</v>
      </c>
      <c r="AX45" s="53">
        <v>0.81810744477774755</v>
      </c>
      <c r="AY45" s="53">
        <v>1.2223333333333333</v>
      </c>
      <c r="AZ45" s="54">
        <v>126842.8247035823</v>
      </c>
      <c r="BA45" s="74">
        <v>-36468.508721063852</v>
      </c>
      <c r="BB45" s="51">
        <v>29789.84918646557</v>
      </c>
      <c r="BC45" s="51">
        <v>1120.936701162701</v>
      </c>
      <c r="BD45" s="51">
        <v>178.09708107907306</v>
      </c>
      <c r="BE45" s="51">
        <v>8196.3125183235461</v>
      </c>
      <c r="BF45" s="51">
        <v>1192.4858075072614</v>
      </c>
      <c r="BG45" s="51">
        <v>8312.4162716741448</v>
      </c>
      <c r="BH45" s="51">
        <v>9902.1061364759571</v>
      </c>
      <c r="BI45" s="51">
        <v>604.69205039583164</v>
      </c>
      <c r="BJ45" s="51">
        <v>282.80261984705356</v>
      </c>
      <c r="BK45" s="51">
        <v>33306.289982450755</v>
      </c>
      <c r="BL45" s="51">
        <v>3133.0920786995971</v>
      </c>
      <c r="BM45" s="51">
        <v>4573.7376997305355</v>
      </c>
      <c r="BN45" s="51">
        <v>8412.3542764706708</v>
      </c>
      <c r="BO45" s="51">
        <v>8.2515832076543347</v>
      </c>
      <c r="BP45" s="51">
        <v>806.61957104225041</v>
      </c>
      <c r="BQ45" s="51">
        <v>2929.2784960702138</v>
      </c>
      <c r="BR45" s="51">
        <v>1.1784724334869438E-4</v>
      </c>
      <c r="BS45" s="51">
        <v>9750.1510905295199</v>
      </c>
      <c r="BT45" s="51">
        <v>1527.4338120811683</v>
      </c>
      <c r="BU45" s="51">
        <v>905.86298904355851</v>
      </c>
      <c r="BV45" s="51">
        <v>1201.180516286315</v>
      </c>
      <c r="BW45" s="51">
        <v>58.16570259937226</v>
      </c>
      <c r="BX45" s="51">
        <v>-3516.4407959849118</v>
      </c>
      <c r="BY45" s="51"/>
      <c r="BZ45" s="51">
        <v>1887.3050000000001</v>
      </c>
      <c r="CA45" s="43">
        <v>221354.62990098653</v>
      </c>
    </row>
    <row r="46" spans="1:79" ht="16">
      <c r="A46" s="56">
        <v>1990</v>
      </c>
      <c r="B46" s="57">
        <v>3</v>
      </c>
      <c r="C46" s="69">
        <v>163713</v>
      </c>
      <c r="D46" s="69">
        <v>20851</v>
      </c>
      <c r="E46" s="43">
        <v>142862</v>
      </c>
      <c r="F46" s="43">
        <v>100059</v>
      </c>
      <c r="G46" s="43">
        <v>26717</v>
      </c>
      <c r="H46" s="43">
        <v>39003</v>
      </c>
      <c r="I46" s="43">
        <v>40929</v>
      </c>
      <c r="J46" s="43">
        <v>-1926</v>
      </c>
      <c r="K46" s="43">
        <v>21505</v>
      </c>
      <c r="L46" s="43">
        <v>23571</v>
      </c>
      <c r="M46" s="43">
        <v>18175.514380783079</v>
      </c>
      <c r="N46" s="43">
        <v>4736.6006341082029</v>
      </c>
      <c r="O46" s="43">
        <v>2301.7199017672688</v>
      </c>
      <c r="P46" s="43">
        <v>11137.19384490761</v>
      </c>
      <c r="Q46" s="43">
        <v>80513</v>
      </c>
      <c r="R46" s="43">
        <v>1761312.1682977716</v>
      </c>
      <c r="S46" s="44">
        <v>0.49179356556901405</v>
      </c>
      <c r="T46" s="44">
        <v>0.52390089846990273</v>
      </c>
      <c r="U46" s="44">
        <v>0.51008721039038818</v>
      </c>
      <c r="V46" s="44">
        <v>0.52508001661413672</v>
      </c>
      <c r="W46" s="44">
        <v>0.5960009300162753</v>
      </c>
      <c r="X46" s="44">
        <v>0.62059310169275805</v>
      </c>
      <c r="Y46" s="44">
        <v>0.60697715110252148</v>
      </c>
      <c r="Z46" s="43">
        <v>2096.1301257753189</v>
      </c>
      <c r="AA46" s="72">
        <v>38829.110999999997</v>
      </c>
      <c r="AB46" s="43">
        <v>16445.468169699972</v>
      </c>
      <c r="AC46" s="43">
        <v>30451.519</v>
      </c>
      <c r="AD46" s="73">
        <v>49.537059999999997</v>
      </c>
      <c r="AE46" s="43">
        <v>14160.233169699968</v>
      </c>
      <c r="AF46" s="46">
        <v>13626.141966850402</v>
      </c>
      <c r="AG46" s="47">
        <v>0.96228231580307499</v>
      </c>
      <c r="AH46" s="46">
        <v>11185.011393112311</v>
      </c>
      <c r="AI46" s="46">
        <v>10736.461511459971</v>
      </c>
      <c r="AJ46" s="46">
        <v>2552.9993131292799</v>
      </c>
      <c r="AK46" s="46">
        <v>2610.5791985428054</v>
      </c>
      <c r="AL46" s="48">
        <v>13.895834259133112</v>
      </c>
      <c r="AM46" s="43">
        <v>6267340.8125685249</v>
      </c>
      <c r="AN46" s="55">
        <v>38779</v>
      </c>
      <c r="AO46" s="55">
        <v>11769</v>
      </c>
      <c r="AP46" s="43">
        <v>131093</v>
      </c>
      <c r="AQ46" s="44">
        <v>0.49474806507660718</v>
      </c>
      <c r="AR46" s="43">
        <v>7502.039737298398</v>
      </c>
      <c r="AS46" s="50">
        <v>0.46274333333333323</v>
      </c>
      <c r="AT46" s="51">
        <v>170938.1932662084</v>
      </c>
      <c r="AU46" s="51">
        <v>764486.72975103068</v>
      </c>
      <c r="AV46" s="52">
        <v>15.061666666666667</v>
      </c>
      <c r="AW46" s="52">
        <v>8.0466666666666669</v>
      </c>
      <c r="AX46" s="53">
        <v>0.77101002313030076</v>
      </c>
      <c r="AY46" s="53">
        <v>1.2969999999999999</v>
      </c>
      <c r="AZ46" s="54">
        <v>132845.01149296298</v>
      </c>
      <c r="BA46" s="74">
        <v>-39257.718995501127</v>
      </c>
      <c r="BB46" s="51">
        <v>30450.251501422448</v>
      </c>
      <c r="BC46" s="51">
        <v>1123.9378135387424</v>
      </c>
      <c r="BD46" s="51">
        <v>182.47907624451693</v>
      </c>
      <c r="BE46" s="51">
        <v>8294.9008434717543</v>
      </c>
      <c r="BF46" s="51">
        <v>1310.7336579289647</v>
      </c>
      <c r="BG46" s="51">
        <v>8448.0881818730631</v>
      </c>
      <c r="BH46" s="51">
        <v>10165.850048350792</v>
      </c>
      <c r="BI46" s="51">
        <v>631.41478372632446</v>
      </c>
      <c r="BJ46" s="51">
        <v>292.84709628828767</v>
      </c>
      <c r="BK46" s="51">
        <v>34318.511356358169</v>
      </c>
      <c r="BL46" s="51">
        <v>3198.3176277888874</v>
      </c>
      <c r="BM46" s="51">
        <v>4775.9479443306718</v>
      </c>
      <c r="BN46" s="51">
        <v>8686.6880338329302</v>
      </c>
      <c r="BO46" s="51">
        <v>8.4229849354519466</v>
      </c>
      <c r="BP46" s="51">
        <v>821.49768529685957</v>
      </c>
      <c r="BQ46" s="51">
        <v>2955.2134088209136</v>
      </c>
      <c r="BR46" s="51">
        <v>-1.1904989147683617E-5</v>
      </c>
      <c r="BS46" s="51">
        <v>10120.510415831906</v>
      </c>
      <c r="BT46" s="51">
        <v>1583.7346000261205</v>
      </c>
      <c r="BU46" s="51">
        <v>937.23738188433606</v>
      </c>
      <c r="BV46" s="51">
        <v>1167.1856064381811</v>
      </c>
      <c r="BW46" s="51">
        <v>63.600411453102453</v>
      </c>
      <c r="BX46" s="51">
        <v>-3868.2598549357585</v>
      </c>
      <c r="BY46" s="51"/>
      <c r="BZ46" s="51">
        <v>1984.6880000000001</v>
      </c>
      <c r="CA46" s="43">
        <v>228108.16058856223</v>
      </c>
    </row>
    <row r="47" spans="1:79" ht="16">
      <c r="A47" s="56">
        <v>1990</v>
      </c>
      <c r="B47" s="57">
        <v>4</v>
      </c>
      <c r="C47" s="69">
        <v>169904</v>
      </c>
      <c r="D47" s="69">
        <v>21357</v>
      </c>
      <c r="E47" s="43">
        <v>148547</v>
      </c>
      <c r="F47" s="43">
        <v>100516</v>
      </c>
      <c r="G47" s="43">
        <v>27286</v>
      </c>
      <c r="H47" s="43">
        <v>44197</v>
      </c>
      <c r="I47" s="43">
        <v>41415</v>
      </c>
      <c r="J47" s="43">
        <v>2782</v>
      </c>
      <c r="K47" s="43">
        <v>21557</v>
      </c>
      <c r="L47" s="43">
        <v>23652</v>
      </c>
      <c r="M47" s="43">
        <v>18097.855265356971</v>
      </c>
      <c r="N47" s="43">
        <v>4598.2764261140401</v>
      </c>
      <c r="O47" s="43">
        <v>2274.7810172541708</v>
      </c>
      <c r="P47" s="43">
        <v>11224.797821988761</v>
      </c>
      <c r="Q47" s="43">
        <v>90278</v>
      </c>
      <c r="R47" s="43">
        <v>1783893.9324657018</v>
      </c>
      <c r="S47" s="44">
        <v>0.53134711366418685</v>
      </c>
      <c r="T47" s="44">
        <v>0.53392494727207607</v>
      </c>
      <c r="U47" s="44">
        <v>0.53162794106867994</v>
      </c>
      <c r="V47" s="44">
        <v>0.54195339852710367</v>
      </c>
      <c r="W47" s="44">
        <v>0.60875817599851556</v>
      </c>
      <c r="X47" s="44">
        <v>0.70801623541349568</v>
      </c>
      <c r="Y47" s="44">
        <v>0.7296779818903647</v>
      </c>
      <c r="Z47" s="43">
        <v>2107.2037849912917</v>
      </c>
      <c r="AA47" s="72">
        <v>38830.839999999997</v>
      </c>
      <c r="AB47" s="43">
        <v>16534.429410794179</v>
      </c>
      <c r="AC47" s="43">
        <v>30527.344000000001</v>
      </c>
      <c r="AD47" s="73">
        <v>47.90034</v>
      </c>
      <c r="AE47" s="43">
        <v>14248.152410794177</v>
      </c>
      <c r="AF47" s="46">
        <v>13709.09331272405</v>
      </c>
      <c r="AG47" s="47">
        <v>0.96216638603179561</v>
      </c>
      <c r="AH47" s="46">
        <v>11294.430953349984</v>
      </c>
      <c r="AI47" s="46">
        <v>10840.833272841444</v>
      </c>
      <c r="AJ47" s="46">
        <v>2578.3720109746287</v>
      </c>
      <c r="AK47" s="46">
        <v>2636.2064845173045</v>
      </c>
      <c r="AL47" s="48">
        <v>13.827371620743374</v>
      </c>
      <c r="AM47" s="43">
        <v>6272537.6015102938</v>
      </c>
      <c r="AN47" s="55">
        <v>43395</v>
      </c>
      <c r="AO47" s="55">
        <v>14714</v>
      </c>
      <c r="AP47" s="43">
        <v>133833</v>
      </c>
      <c r="AQ47" s="44">
        <v>0.52920935627295573</v>
      </c>
      <c r="AR47" s="43">
        <v>7589.589039789149</v>
      </c>
      <c r="AS47" s="50">
        <v>0.50168666666666661</v>
      </c>
      <c r="AT47" s="51">
        <v>177380.04643118975</v>
      </c>
      <c r="AU47" s="51">
        <v>782461.0122959346</v>
      </c>
      <c r="AV47" s="52">
        <v>15.021333333333333</v>
      </c>
      <c r="AW47" s="52">
        <v>8.0433333333333348</v>
      </c>
      <c r="AX47" s="53">
        <v>0.73170731707317083</v>
      </c>
      <c r="AY47" s="53">
        <v>1.3666666666666665</v>
      </c>
      <c r="AZ47" s="54">
        <v>137068.7173126624</v>
      </c>
      <c r="BA47" s="74">
        <v>-41448.698244020648</v>
      </c>
      <c r="BB47" s="51">
        <v>31257.624422470028</v>
      </c>
      <c r="BC47" s="51">
        <v>1157.8276123454143</v>
      </c>
      <c r="BD47" s="51">
        <v>187.81175038421281</v>
      </c>
      <c r="BE47" s="51">
        <v>8409.4814921235011</v>
      </c>
      <c r="BF47" s="51">
        <v>1481.5672276502428</v>
      </c>
      <c r="BG47" s="51">
        <v>8613.6799967591542</v>
      </c>
      <c r="BH47" s="51">
        <v>10423.982973006214</v>
      </c>
      <c r="BI47" s="51">
        <v>670.8528944009779</v>
      </c>
      <c r="BJ47" s="51">
        <v>312.42047580031232</v>
      </c>
      <c r="BK47" s="51">
        <v>35363.204355271118</v>
      </c>
      <c r="BL47" s="51">
        <v>3299.0252569684844</v>
      </c>
      <c r="BM47" s="51">
        <v>4932.3888500971752</v>
      </c>
      <c r="BN47" s="51">
        <v>8956.5605063043586</v>
      </c>
      <c r="BO47" s="51">
        <v>8.6875254283274721</v>
      </c>
      <c r="BP47" s="51">
        <v>832.28105159950746</v>
      </c>
      <c r="BQ47" s="51">
        <v>2969.3192589701935</v>
      </c>
      <c r="BR47" s="51">
        <v>-2.4759947584507242E-4</v>
      </c>
      <c r="BS47" s="51">
        <v>10490.373343887019</v>
      </c>
      <c r="BT47" s="51">
        <v>1645.5455782205552</v>
      </c>
      <c r="BU47" s="51">
        <v>995.553126581058</v>
      </c>
      <c r="BV47" s="51">
        <v>1172.2614536724145</v>
      </c>
      <c r="BW47" s="51">
        <v>61.038576069349681</v>
      </c>
      <c r="BX47" s="51">
        <v>-4105.5799328016728</v>
      </c>
      <c r="BY47" s="51"/>
      <c r="BZ47" s="51">
        <v>2093.8180000000002</v>
      </c>
      <c r="CA47" s="43">
        <v>234795.70652168209</v>
      </c>
    </row>
    <row r="48" spans="1:79" ht="16">
      <c r="A48" s="56">
        <v>1991</v>
      </c>
      <c r="B48" s="57">
        <v>1</v>
      </c>
      <c r="C48" s="69">
        <v>166640</v>
      </c>
      <c r="D48" s="69">
        <v>20885</v>
      </c>
      <c r="E48" s="43">
        <v>145755</v>
      </c>
      <c r="F48" s="43">
        <v>100615</v>
      </c>
      <c r="G48" s="43">
        <v>26725</v>
      </c>
      <c r="H48" s="43">
        <v>41561</v>
      </c>
      <c r="I48" s="43">
        <v>40834</v>
      </c>
      <c r="J48" s="43">
        <v>727</v>
      </c>
      <c r="K48" s="43">
        <v>22617</v>
      </c>
      <c r="L48" s="43">
        <v>24878</v>
      </c>
      <c r="M48" s="43">
        <v>19224.913143526272</v>
      </c>
      <c r="N48" s="43">
        <v>4533.2838204748432</v>
      </c>
      <c r="O48" s="43">
        <v>2218.8688351746123</v>
      </c>
      <c r="P48" s="43">
        <v>12472.760487876818</v>
      </c>
      <c r="Q48" s="43">
        <v>84522</v>
      </c>
      <c r="R48" s="43">
        <v>1803562.5679299419</v>
      </c>
      <c r="S48" s="44">
        <v>0.50721315410465673</v>
      </c>
      <c r="T48" s="44">
        <v>0.48252248670675346</v>
      </c>
      <c r="U48" s="44">
        <v>0.53661365762394764</v>
      </c>
      <c r="V48" s="44">
        <v>0.54111769603761573</v>
      </c>
      <c r="W48" s="44">
        <v>0.60746341247734004</v>
      </c>
      <c r="X48" s="44">
        <v>0.69495136264973068</v>
      </c>
      <c r="Y48" s="44">
        <v>0.70276255270562904</v>
      </c>
      <c r="Z48" s="43">
        <v>2115.8101635602388</v>
      </c>
      <c r="AA48" s="72">
        <v>38874.572999999997</v>
      </c>
      <c r="AB48" s="43">
        <v>16549.49009789899</v>
      </c>
      <c r="AC48" s="43">
        <v>30636.46</v>
      </c>
      <c r="AD48" s="73">
        <v>45.246079999999999</v>
      </c>
      <c r="AE48" s="43">
        <v>14282.922097898989</v>
      </c>
      <c r="AF48" s="46">
        <v>13739.807451335619</v>
      </c>
      <c r="AG48" s="47">
        <v>0.96197454254523573</v>
      </c>
      <c r="AH48" s="46">
        <v>11374.086151459924</v>
      </c>
      <c r="AI48" s="46">
        <v>10915.415217582417</v>
      </c>
      <c r="AJ48" s="46">
        <v>2596.6919435159089</v>
      </c>
      <c r="AK48" s="46">
        <v>2654.4079781420764</v>
      </c>
      <c r="AL48" s="48">
        <v>13.695696886079579</v>
      </c>
      <c r="AM48" s="43">
        <v>6267359.2955167461</v>
      </c>
      <c r="AN48" s="55">
        <v>41622</v>
      </c>
      <c r="AO48" s="55">
        <v>13773</v>
      </c>
      <c r="AP48" s="43">
        <v>131982</v>
      </c>
      <c r="AQ48" s="44">
        <v>0.50470670582925026</v>
      </c>
      <c r="AR48" s="43">
        <v>7735.3672715148932</v>
      </c>
      <c r="AS48" s="50">
        <v>0.5014333333333334</v>
      </c>
      <c r="AT48" s="51">
        <v>185146.00739466303</v>
      </c>
      <c r="AU48" s="51">
        <v>809064.11573192524</v>
      </c>
      <c r="AV48" s="52">
        <v>14.545999999999999</v>
      </c>
      <c r="AW48" s="52">
        <v>6.7366666666666672</v>
      </c>
      <c r="AX48" s="53">
        <v>0.74571215510812827</v>
      </c>
      <c r="AY48" s="53">
        <v>1.341</v>
      </c>
      <c r="AZ48" s="54">
        <v>144303.23077020372</v>
      </c>
      <c r="BA48" s="74">
        <v>-44669.634915878094</v>
      </c>
      <c r="BB48" s="51">
        <v>32211.967949608319</v>
      </c>
      <c r="BC48" s="51">
        <v>1222.6060975827156</v>
      </c>
      <c r="BD48" s="51">
        <v>194.0951034981606</v>
      </c>
      <c r="BE48" s="51">
        <v>8540.0544642787863</v>
      </c>
      <c r="BF48" s="51">
        <v>1704.9865166710968</v>
      </c>
      <c r="BG48" s="51">
        <v>8809.1917163324106</v>
      </c>
      <c r="BH48" s="51">
        <v>10676.504910442225</v>
      </c>
      <c r="BI48" s="51">
        <v>723.00638241979129</v>
      </c>
      <c r="BJ48" s="51">
        <v>341.52275838312744</v>
      </c>
      <c r="BK48" s="51">
        <v>36440.368979189589</v>
      </c>
      <c r="BL48" s="51">
        <v>3435.214966238389</v>
      </c>
      <c r="BM48" s="51">
        <v>5043.0604170300439</v>
      </c>
      <c r="BN48" s="51">
        <v>9221.9716938849597</v>
      </c>
      <c r="BO48" s="51">
        <v>9.0452046862809166</v>
      </c>
      <c r="BP48" s="51">
        <v>838.96966995019443</v>
      </c>
      <c r="BQ48" s="51">
        <v>2971.5960465180551</v>
      </c>
      <c r="BR48" s="51">
        <v>-5.8923621674347216E-4</v>
      </c>
      <c r="BS48" s="51">
        <v>10859.739874694862</v>
      </c>
      <c r="BT48" s="51">
        <v>1712.8667466644724</v>
      </c>
      <c r="BU48" s="51">
        <v>1080.8102231337245</v>
      </c>
      <c r="BV48" s="51">
        <v>1216.4080579890156</v>
      </c>
      <c r="BW48" s="51">
        <v>50.480196448113929</v>
      </c>
      <c r="BX48" s="51">
        <v>-4228.4010295826556</v>
      </c>
      <c r="BY48" s="51"/>
      <c r="BZ48" s="51">
        <v>2255.3820000000001</v>
      </c>
      <c r="CA48" s="43">
        <v>241631.07214824419</v>
      </c>
    </row>
    <row r="49" spans="1:79" ht="16">
      <c r="A49" s="56">
        <v>1991</v>
      </c>
      <c r="B49" s="57">
        <v>2</v>
      </c>
      <c r="C49" s="69">
        <v>168672</v>
      </c>
      <c r="D49" s="69">
        <v>21332</v>
      </c>
      <c r="E49" s="43">
        <v>147340</v>
      </c>
      <c r="F49" s="43">
        <v>101152</v>
      </c>
      <c r="G49" s="43">
        <v>27186</v>
      </c>
      <c r="H49" s="43">
        <v>43119</v>
      </c>
      <c r="I49" s="43">
        <v>41357</v>
      </c>
      <c r="J49" s="43">
        <v>1762</v>
      </c>
      <c r="K49" s="43">
        <v>22885</v>
      </c>
      <c r="L49" s="43">
        <v>25670</v>
      </c>
      <c r="M49" s="43">
        <v>20047.031139795487</v>
      </c>
      <c r="N49" s="43">
        <v>4993.2092303983763</v>
      </c>
      <c r="O49" s="43">
        <v>2577.3662980071877</v>
      </c>
      <c r="P49" s="43">
        <v>12476.455611389922</v>
      </c>
      <c r="Q49" s="43">
        <v>88218</v>
      </c>
      <c r="R49" s="43">
        <v>1824547.8252888655</v>
      </c>
      <c r="S49" s="44">
        <v>0.52301508252703477</v>
      </c>
      <c r="T49" s="44">
        <v>0.53506603922809237</v>
      </c>
      <c r="U49" s="44">
        <v>0.52799234900316339</v>
      </c>
      <c r="V49" s="44">
        <v>0.55487583722223566</v>
      </c>
      <c r="W49" s="44">
        <v>0.63871531570897966</v>
      </c>
      <c r="X49" s="44">
        <v>0.71877678223607322</v>
      </c>
      <c r="Y49" s="44">
        <v>0.64338388995174378</v>
      </c>
      <c r="Z49" s="43">
        <v>2124.7836050660808</v>
      </c>
      <c r="AA49" s="72">
        <v>38919.847999999998</v>
      </c>
      <c r="AB49" s="43">
        <v>16603.445468758546</v>
      </c>
      <c r="AC49" s="43">
        <v>30741.264999999999</v>
      </c>
      <c r="AD49" s="73">
        <v>47.088080000000005</v>
      </c>
      <c r="AE49" s="43">
        <v>14322.794468758546</v>
      </c>
      <c r="AF49" s="46">
        <v>13777.707855221059</v>
      </c>
      <c r="AG49" s="47">
        <v>0.96194271901852313</v>
      </c>
      <c r="AH49" s="46">
        <v>11434.315922611457</v>
      </c>
      <c r="AI49" s="46">
        <v>10972.381039874412</v>
      </c>
      <c r="AJ49" s="46">
        <v>2638.2846391461953</v>
      </c>
      <c r="AK49" s="46">
        <v>2696.8359744990894</v>
      </c>
      <c r="AL49" s="48">
        <v>13.73601042200144</v>
      </c>
      <c r="AM49" s="43">
        <v>6238806.2210050374</v>
      </c>
      <c r="AN49" s="55">
        <v>43404</v>
      </c>
      <c r="AO49" s="55">
        <v>13559</v>
      </c>
      <c r="AP49" s="43">
        <v>133781</v>
      </c>
      <c r="AQ49" s="44">
        <v>0.53032305480520647</v>
      </c>
      <c r="AR49" s="43">
        <v>7815.4479372252208</v>
      </c>
      <c r="AS49" s="50">
        <v>0.47888333333333327</v>
      </c>
      <c r="AT49" s="51">
        <v>192229.29686341208</v>
      </c>
      <c r="AU49" s="51">
        <v>833220.15314883646</v>
      </c>
      <c r="AV49" s="52">
        <v>12.964333333333334</v>
      </c>
      <c r="AW49" s="52">
        <v>5.9766666666666666</v>
      </c>
      <c r="AX49" s="53">
        <v>0.84245998315080028</v>
      </c>
      <c r="AY49" s="53">
        <v>1.1870000000000001</v>
      </c>
      <c r="AZ49" s="54">
        <v>141773.94826138581</v>
      </c>
      <c r="BA49" s="74">
        <v>-50604.519708115084</v>
      </c>
      <c r="BB49" s="51">
        <v>33267.135500992474</v>
      </c>
      <c r="BC49" s="51">
        <v>1279.547063667402</v>
      </c>
      <c r="BD49" s="51">
        <v>200.94715995014354</v>
      </c>
      <c r="BE49" s="51">
        <v>8753.1549489527333</v>
      </c>
      <c r="BF49" s="51">
        <v>1870.9967563075634</v>
      </c>
      <c r="BG49" s="51">
        <v>9042.8948068518166</v>
      </c>
      <c r="BH49" s="51">
        <v>10993.188825625457</v>
      </c>
      <c r="BI49" s="51">
        <v>757.65989892908453</v>
      </c>
      <c r="BJ49" s="51">
        <v>368.74604070826308</v>
      </c>
      <c r="BK49" s="51">
        <v>37504.058894315371</v>
      </c>
      <c r="BL49" s="51">
        <v>3558.4311370423347</v>
      </c>
      <c r="BM49" s="51">
        <v>5071.0009325358396</v>
      </c>
      <c r="BN49" s="51">
        <v>9534.4052080145357</v>
      </c>
      <c r="BO49" s="51">
        <v>9.3699902215465158</v>
      </c>
      <c r="BP49" s="51">
        <v>842.43876552258916</v>
      </c>
      <c r="BQ49" s="51">
        <v>3023.1404233594772</v>
      </c>
      <c r="BR49" s="51">
        <v>-4.9019642640544332E-4</v>
      </c>
      <c r="BS49" s="51">
        <v>11253.088386405943</v>
      </c>
      <c r="BT49" s="51">
        <v>1779.9082166076905</v>
      </c>
      <c r="BU49" s="51">
        <v>1139.4473306527095</v>
      </c>
      <c r="BV49" s="51">
        <v>1250.8399749293942</v>
      </c>
      <c r="BW49" s="51">
        <v>41.75865918305373</v>
      </c>
      <c r="BX49" s="51">
        <v>-4236.9233933240466</v>
      </c>
      <c r="BY49" s="51"/>
      <c r="BZ49" s="51">
        <v>2371.7350000000001</v>
      </c>
      <c r="CA49" s="43">
        <v>248213.38598823766</v>
      </c>
    </row>
    <row r="50" spans="1:79" ht="16">
      <c r="A50" s="56">
        <v>1991</v>
      </c>
      <c r="B50" s="57">
        <v>3</v>
      </c>
      <c r="C50" s="69">
        <v>169946</v>
      </c>
      <c r="D50" s="69">
        <v>22021</v>
      </c>
      <c r="E50" s="43">
        <v>147925</v>
      </c>
      <c r="F50" s="43">
        <v>102447</v>
      </c>
      <c r="G50" s="43">
        <v>28097</v>
      </c>
      <c r="H50" s="43">
        <v>42273</v>
      </c>
      <c r="I50" s="43">
        <v>40874</v>
      </c>
      <c r="J50" s="43">
        <v>1399</v>
      </c>
      <c r="K50" s="43">
        <v>22548</v>
      </c>
      <c r="L50" s="43">
        <v>25419</v>
      </c>
      <c r="M50" s="43">
        <v>19722.109173100227</v>
      </c>
      <c r="N50" s="43">
        <v>5383.1252192962929</v>
      </c>
      <c r="O50" s="43">
        <v>2395.1824858608593</v>
      </c>
      <c r="P50" s="43">
        <v>11943.801467943076</v>
      </c>
      <c r="Q50" s="43">
        <v>89464</v>
      </c>
      <c r="R50" s="43">
        <v>1844429.5466499266</v>
      </c>
      <c r="S50" s="44">
        <v>0.52642604121309122</v>
      </c>
      <c r="T50" s="44">
        <v>0.56057278397610477</v>
      </c>
      <c r="U50" s="44">
        <v>0.54792326582909212</v>
      </c>
      <c r="V50" s="44">
        <v>0.54888192983314577</v>
      </c>
      <c r="W50" s="44">
        <v>0.61530956182366503</v>
      </c>
      <c r="X50" s="44">
        <v>0.65049765923128366</v>
      </c>
      <c r="Y50" s="44">
        <v>0.57768826283070207</v>
      </c>
      <c r="Z50" s="43">
        <v>2132.9421430938964</v>
      </c>
      <c r="AA50" s="72">
        <v>38963.660000000003</v>
      </c>
      <c r="AB50" s="43">
        <v>16658.477480591027</v>
      </c>
      <c r="AC50" s="43">
        <v>30845.228999999999</v>
      </c>
      <c r="AD50" s="73">
        <v>38.001300000000001</v>
      </c>
      <c r="AE50" s="43">
        <v>14290.494480591027</v>
      </c>
      <c r="AF50" s="46">
        <v>13742.979003353503</v>
      </c>
      <c r="AG50" s="47">
        <v>0.96168673673390759</v>
      </c>
      <c r="AH50" s="46">
        <v>11401.529425655235</v>
      </c>
      <c r="AI50" s="46">
        <v>10938.522952904239</v>
      </c>
      <c r="AJ50" s="46">
        <v>2658.8352982279516</v>
      </c>
      <c r="AK50" s="46">
        <v>2717.118852459017</v>
      </c>
      <c r="AL50" s="48">
        <v>14.214882499069695</v>
      </c>
      <c r="AM50" s="43">
        <v>6275237.1387811685</v>
      </c>
      <c r="AN50" s="55">
        <v>44012</v>
      </c>
      <c r="AO50" s="55">
        <v>14024</v>
      </c>
      <c r="AP50" s="43">
        <v>133901</v>
      </c>
      <c r="AQ50" s="44">
        <v>0.52890547838021573</v>
      </c>
      <c r="AR50" s="43">
        <v>7881.4708897307319</v>
      </c>
      <c r="AS50" s="50">
        <v>0.48221666666666663</v>
      </c>
      <c r="AT50" s="51">
        <v>197988.47853366923</v>
      </c>
      <c r="AU50" s="51">
        <v>854748.50776906987</v>
      </c>
      <c r="AV50" s="52">
        <v>12.644</v>
      </c>
      <c r="AW50" s="52">
        <v>5.68</v>
      </c>
      <c r="AX50" s="53">
        <v>0.8491367110104725</v>
      </c>
      <c r="AY50" s="53">
        <v>1.1776666666666669</v>
      </c>
      <c r="AZ50" s="54">
        <v>149925.02017087713</v>
      </c>
      <c r="BA50" s="74">
        <v>-53544.383164219282</v>
      </c>
      <c r="BB50" s="51">
        <v>34423.127076622477</v>
      </c>
      <c r="BC50" s="51">
        <v>1328.6505105994731</v>
      </c>
      <c r="BD50" s="51">
        <v>208.36791974016148</v>
      </c>
      <c r="BE50" s="51">
        <v>9048.7829461453457</v>
      </c>
      <c r="BF50" s="51">
        <v>1979.5979465596431</v>
      </c>
      <c r="BG50" s="51">
        <v>9314.7892683173686</v>
      </c>
      <c r="BH50" s="51">
        <v>11374.034718555906</v>
      </c>
      <c r="BI50" s="51">
        <v>774.8134439288574</v>
      </c>
      <c r="BJ50" s="51">
        <v>394.09032277571919</v>
      </c>
      <c r="BK50" s="51">
        <v>38554.274100648436</v>
      </c>
      <c r="BL50" s="51">
        <v>3668.6737693803216</v>
      </c>
      <c r="BM50" s="51">
        <v>5016.2103966145633</v>
      </c>
      <c r="BN50" s="51">
        <v>9893.8610486930847</v>
      </c>
      <c r="BO50" s="51">
        <v>9.6618820341242682</v>
      </c>
      <c r="BP50" s="51">
        <v>842.68833831669144</v>
      </c>
      <c r="BQ50" s="51">
        <v>3123.9523894944582</v>
      </c>
      <c r="BR50" s="51">
        <v>4.9519895169014365E-5</v>
      </c>
      <c r="BS50" s="51">
        <v>11670.418879020259</v>
      </c>
      <c r="BT50" s="51">
        <v>1846.6699880502103</v>
      </c>
      <c r="BU50" s="51">
        <v>1171.464449138012</v>
      </c>
      <c r="BV50" s="51">
        <v>1275.55720449355</v>
      </c>
      <c r="BW50" s="51">
        <v>34.873964274169062</v>
      </c>
      <c r="BX50" s="51">
        <v>-4131.1470240258468</v>
      </c>
      <c r="BY50" s="51"/>
      <c r="BZ50" s="51">
        <v>2483.56</v>
      </c>
      <c r="CA50" s="43">
        <v>254726.03071637623</v>
      </c>
    </row>
    <row r="51" spans="1:79" ht="16">
      <c r="A51" s="56">
        <v>1991</v>
      </c>
      <c r="B51" s="57">
        <v>4</v>
      </c>
      <c r="C51" s="69">
        <v>170791</v>
      </c>
      <c r="D51" s="69">
        <v>22704</v>
      </c>
      <c r="E51" s="43">
        <v>148087</v>
      </c>
      <c r="F51" s="43">
        <v>103437</v>
      </c>
      <c r="G51" s="43">
        <v>28918</v>
      </c>
      <c r="H51" s="43">
        <v>41746</v>
      </c>
      <c r="I51" s="43">
        <v>41257</v>
      </c>
      <c r="J51" s="43">
        <v>489</v>
      </c>
      <c r="K51" s="43">
        <v>23453</v>
      </c>
      <c r="L51" s="43">
        <v>26763</v>
      </c>
      <c r="M51" s="43">
        <v>21083.946543578011</v>
      </c>
      <c r="N51" s="43">
        <v>5804.0524336374647</v>
      </c>
      <c r="O51" s="43">
        <v>2620.2960059109168</v>
      </c>
      <c r="P51" s="43">
        <v>12659.598104029632</v>
      </c>
      <c r="Q51" s="43">
        <v>97261</v>
      </c>
      <c r="R51" s="43">
        <v>1863540.2748655919</v>
      </c>
      <c r="S51" s="44">
        <v>0.56947380131271552</v>
      </c>
      <c r="T51" s="44">
        <v>0.57681487282113753</v>
      </c>
      <c r="U51" s="44">
        <v>0.58033058994397957</v>
      </c>
      <c r="V51" s="44">
        <v>0.55357878663014759</v>
      </c>
      <c r="W51" s="44">
        <v>0.62333176992282435</v>
      </c>
      <c r="X51" s="44">
        <v>0.69297163995067812</v>
      </c>
      <c r="Y51" s="44">
        <v>0.6565166837863925</v>
      </c>
      <c r="Z51" s="43">
        <v>2140.2881534555759</v>
      </c>
      <c r="AA51" s="72">
        <v>39009.053999999996</v>
      </c>
      <c r="AB51" s="43">
        <v>16679.797198282806</v>
      </c>
      <c r="AC51" s="43">
        <v>30950.76</v>
      </c>
      <c r="AD51" s="73">
        <v>35.458760000000005</v>
      </c>
      <c r="AE51" s="43">
        <v>14276.268198282805</v>
      </c>
      <c r="AF51" s="46">
        <v>13730.048829742122</v>
      </c>
      <c r="AG51" s="47">
        <v>0.96173934525786053</v>
      </c>
      <c r="AH51" s="46">
        <v>11382.659412641711</v>
      </c>
      <c r="AI51" s="46">
        <v>10920.265422919938</v>
      </c>
      <c r="AJ51" s="46">
        <v>2679.770158175595</v>
      </c>
      <c r="AK51" s="46">
        <v>2738.6625318761389</v>
      </c>
      <c r="AL51" s="48">
        <v>14.409821483006068</v>
      </c>
      <c r="AM51" s="43">
        <v>6308659.4433189314</v>
      </c>
      <c r="AN51" s="55">
        <v>47933.13</v>
      </c>
      <c r="AO51" s="55">
        <v>12875</v>
      </c>
      <c r="AP51" s="43">
        <v>135212</v>
      </c>
      <c r="AQ51" s="44">
        <v>0.56755490260644903</v>
      </c>
      <c r="AR51" s="43">
        <v>7933.4361290314264</v>
      </c>
      <c r="AS51" s="50">
        <v>0.48707999999999996</v>
      </c>
      <c r="AT51" s="51">
        <v>202945.86482421673</v>
      </c>
      <c r="AU51" s="51">
        <v>874989.23955545423</v>
      </c>
      <c r="AV51" s="52">
        <v>12.752666666666668</v>
      </c>
      <c r="AW51" s="52">
        <v>4.8666666666666663</v>
      </c>
      <c r="AX51" s="53">
        <v>0.79596710002653226</v>
      </c>
      <c r="AY51" s="53">
        <v>1.2563333333333333</v>
      </c>
      <c r="AZ51" s="54">
        <v>152999.8571524068</v>
      </c>
      <c r="BA51" s="74">
        <v>-55979.835539874941</v>
      </c>
      <c r="BB51" s="51">
        <v>35679.942676498351</v>
      </c>
      <c r="BC51" s="51">
        <v>1369.9164383789296</v>
      </c>
      <c r="BD51" s="51">
        <v>216.35738286821461</v>
      </c>
      <c r="BE51" s="51">
        <v>9426.9384558566198</v>
      </c>
      <c r="BF51" s="51">
        <v>2030.790087427335</v>
      </c>
      <c r="BG51" s="51">
        <v>9624.8751007290666</v>
      </c>
      <c r="BH51" s="51">
        <v>11819.042589233577</v>
      </c>
      <c r="BI51" s="51">
        <v>774.46701741910999</v>
      </c>
      <c r="BJ51" s="51">
        <v>417.55560458549576</v>
      </c>
      <c r="BK51" s="51">
        <v>39591.014598188813</v>
      </c>
      <c r="BL51" s="51">
        <v>3765.9428632523486</v>
      </c>
      <c r="BM51" s="51">
        <v>4878.688809266213</v>
      </c>
      <c r="BN51" s="51">
        <v>10300.339215920612</v>
      </c>
      <c r="BO51" s="51">
        <v>9.9208801240141788</v>
      </c>
      <c r="BP51" s="51">
        <v>839.71838833250126</v>
      </c>
      <c r="BQ51" s="51">
        <v>3274.0319449229987</v>
      </c>
      <c r="BR51" s="51">
        <v>1.0299127479799009E-3</v>
      </c>
      <c r="BS51" s="51">
        <v>12111.731352537812</v>
      </c>
      <c r="BT51" s="51">
        <v>1913.1520609920312</v>
      </c>
      <c r="BU51" s="51">
        <v>1176.8615785896325</v>
      </c>
      <c r="BV51" s="51">
        <v>1290.5597466814836</v>
      </c>
      <c r="BW51" s="51">
        <v>29.826111721459917</v>
      </c>
      <c r="BX51" s="51">
        <v>-3911.0719216880552</v>
      </c>
      <c r="BY51" s="51"/>
      <c r="BZ51" s="51">
        <v>2590.86</v>
      </c>
      <c r="CA51" s="43">
        <v>260843.80334000301</v>
      </c>
    </row>
    <row r="52" spans="1:79" ht="16">
      <c r="A52" s="56">
        <v>1992</v>
      </c>
      <c r="B52" s="57">
        <v>1</v>
      </c>
      <c r="C52" s="69">
        <v>172495</v>
      </c>
      <c r="D52" s="69">
        <v>23054</v>
      </c>
      <c r="E52" s="43">
        <v>149441</v>
      </c>
      <c r="F52" s="43">
        <v>104050</v>
      </c>
      <c r="G52" s="43">
        <v>29069</v>
      </c>
      <c r="H52" s="43">
        <v>41982</v>
      </c>
      <c r="I52" s="43">
        <v>42479</v>
      </c>
      <c r="J52" s="43">
        <v>-497</v>
      </c>
      <c r="K52" s="43">
        <v>24920</v>
      </c>
      <c r="L52" s="43">
        <v>27526</v>
      </c>
      <c r="M52" s="43">
        <v>21581.289617556631</v>
      </c>
      <c r="N52" s="43">
        <v>5863.4921076510254</v>
      </c>
      <c r="O52" s="43">
        <v>2356.5131984003337</v>
      </c>
      <c r="P52" s="43">
        <v>13361.284311505275</v>
      </c>
      <c r="Q52" s="43">
        <v>94507</v>
      </c>
      <c r="R52" s="43">
        <v>1882652.471744485</v>
      </c>
      <c r="S52" s="44">
        <v>0.54788254732021213</v>
      </c>
      <c r="T52" s="44">
        <v>0.53785679961556943</v>
      </c>
      <c r="U52" s="44">
        <v>0.63225429151329593</v>
      </c>
      <c r="V52" s="44">
        <v>0.5554744697379882</v>
      </c>
      <c r="W52" s="44">
        <v>0.61404494382022468</v>
      </c>
      <c r="X52" s="44">
        <v>0.71238102157959748</v>
      </c>
      <c r="Y52" s="44">
        <v>0.67830728221353676</v>
      </c>
      <c r="Z52" s="43">
        <v>2150.2249866825241</v>
      </c>
      <c r="AA52" s="72">
        <v>39050.586000000003</v>
      </c>
      <c r="AB52" s="43">
        <v>16663.255441292396</v>
      </c>
      <c r="AC52" s="43">
        <v>31053.538</v>
      </c>
      <c r="AD52" s="73">
        <v>33.363459999999996</v>
      </c>
      <c r="AE52" s="43">
        <v>14216.648441292396</v>
      </c>
      <c r="AF52" s="46">
        <v>13667.973380333804</v>
      </c>
      <c r="AG52" s="47">
        <v>0.96140615960053144</v>
      </c>
      <c r="AH52" s="46">
        <v>11241.410515464953</v>
      </c>
      <c r="AI52" s="46">
        <v>10779.829293249608</v>
      </c>
      <c r="AJ52" s="46">
        <v>2678.5140120821593</v>
      </c>
      <c r="AK52" s="46">
        <v>2736.4305464480876</v>
      </c>
      <c r="AL52" s="48">
        <v>14.682647149110991</v>
      </c>
      <c r="AM52" s="43">
        <v>6176327.6950317454</v>
      </c>
      <c r="AN52" s="55">
        <v>46620</v>
      </c>
      <c r="AO52" s="55">
        <v>13497</v>
      </c>
      <c r="AP52" s="43">
        <v>135944</v>
      </c>
      <c r="AQ52" s="44">
        <v>0.54261688826274546</v>
      </c>
      <c r="AR52" s="43">
        <v>7986.2046662295406</v>
      </c>
      <c r="AS52" s="50">
        <v>0.49503000000000008</v>
      </c>
      <c r="AT52" s="51">
        <v>206739.50239221432</v>
      </c>
      <c r="AU52" s="51">
        <v>881543.88067798829</v>
      </c>
      <c r="AV52" s="52">
        <v>12.733666666666666</v>
      </c>
      <c r="AW52" s="52">
        <v>4.0533333333333337</v>
      </c>
      <c r="AX52" s="53">
        <v>0.79197465681098211</v>
      </c>
      <c r="AY52" s="53">
        <v>1.2626666666666666</v>
      </c>
      <c r="AZ52" s="54">
        <v>158258.21081129549</v>
      </c>
      <c r="BA52" s="74">
        <v>-59824.906821495344</v>
      </c>
      <c r="BB52" s="51">
        <v>37037.582300620081</v>
      </c>
      <c r="BC52" s="51">
        <v>1403.3448470057708</v>
      </c>
      <c r="BD52" s="51">
        <v>224.91554933430277</v>
      </c>
      <c r="BE52" s="51">
        <v>9887.6214780865594</v>
      </c>
      <c r="BF52" s="51">
        <v>2024.5731789106401</v>
      </c>
      <c r="BG52" s="51">
        <v>9973.1523040869106</v>
      </c>
      <c r="BH52" s="51">
        <v>12328.212437658463</v>
      </c>
      <c r="BI52" s="51">
        <v>756.62061939984244</v>
      </c>
      <c r="BJ52" s="51">
        <v>439.14188613759285</v>
      </c>
      <c r="BK52" s="51">
        <v>40614.280386936494</v>
      </c>
      <c r="BL52" s="51">
        <v>3850.2384186584177</v>
      </c>
      <c r="BM52" s="51">
        <v>4658.4361704907906</v>
      </c>
      <c r="BN52" s="51">
        <v>10753.839709697113</v>
      </c>
      <c r="BO52" s="51">
        <v>10.146984491216243</v>
      </c>
      <c r="BP52" s="51">
        <v>833.52891557001885</v>
      </c>
      <c r="BQ52" s="51">
        <v>3473.3790896450996</v>
      </c>
      <c r="BR52" s="51">
        <v>2.4509821320272155E-3</v>
      </c>
      <c r="BS52" s="51">
        <v>12577.025806958602</v>
      </c>
      <c r="BT52" s="51">
        <v>1979.3544354331534</v>
      </c>
      <c r="BU52" s="51">
        <v>1155.6387190075711</v>
      </c>
      <c r="BV52" s="51">
        <v>1295.8476014931939</v>
      </c>
      <c r="BW52" s="51">
        <v>26.615101524926324</v>
      </c>
      <c r="BX52" s="51">
        <v>-3576.6980863106728</v>
      </c>
      <c r="BY52" s="51"/>
      <c r="BZ52" s="51">
        <v>2688.5149999999999</v>
      </c>
      <c r="CA52" s="43">
        <v>266470.25556172011</v>
      </c>
    </row>
    <row r="53" spans="1:79" ht="16">
      <c r="A53" s="56">
        <v>1992</v>
      </c>
      <c r="B53" s="57">
        <v>2</v>
      </c>
      <c r="C53" s="69">
        <v>170247</v>
      </c>
      <c r="D53" s="69">
        <v>22718</v>
      </c>
      <c r="E53" s="43">
        <v>147529</v>
      </c>
      <c r="F53" s="43">
        <v>104056</v>
      </c>
      <c r="G53" s="43">
        <v>28649</v>
      </c>
      <c r="H53" s="43">
        <v>40398</v>
      </c>
      <c r="I53" s="43">
        <v>40226</v>
      </c>
      <c r="J53" s="43">
        <v>172</v>
      </c>
      <c r="K53" s="43">
        <v>24711</v>
      </c>
      <c r="L53" s="43">
        <v>27567</v>
      </c>
      <c r="M53" s="43">
        <v>21417.197975224153</v>
      </c>
      <c r="N53" s="43">
        <v>6150.7047893936933</v>
      </c>
      <c r="O53" s="43">
        <v>2442.5357990430584</v>
      </c>
      <c r="P53" s="43">
        <v>12823.957386787402</v>
      </c>
      <c r="Q53" s="43">
        <v>95508</v>
      </c>
      <c r="R53" s="43">
        <v>1899946.1192628262</v>
      </c>
      <c r="S53" s="44">
        <v>0.56099666954483784</v>
      </c>
      <c r="T53" s="44">
        <v>0.57766010609671714</v>
      </c>
      <c r="U53" s="44">
        <v>0.59188802401479979</v>
      </c>
      <c r="V53" s="44">
        <v>0.55469099587331572</v>
      </c>
      <c r="W53" s="44">
        <v>0.6476872647808668</v>
      </c>
      <c r="X53" s="44">
        <v>0.72013639496499438</v>
      </c>
      <c r="Y53" s="44">
        <v>0.69021713051959566</v>
      </c>
      <c r="Z53" s="43">
        <v>2154.5810377815337</v>
      </c>
      <c r="AA53" s="72">
        <v>39095.839999999997</v>
      </c>
      <c r="AB53" s="43">
        <v>16737.623296743841</v>
      </c>
      <c r="AC53" s="43">
        <v>31156.936000000002</v>
      </c>
      <c r="AD53" s="73">
        <v>28.524060000000002</v>
      </c>
      <c r="AE53" s="43">
        <v>14188.614296743843</v>
      </c>
      <c r="AF53" s="46">
        <v>13640.163350344985</v>
      </c>
      <c r="AG53" s="47">
        <v>0.9613457005082785</v>
      </c>
      <c r="AH53" s="46">
        <v>11246.105922684361</v>
      </c>
      <c r="AI53" s="46">
        <v>10783.033319623233</v>
      </c>
      <c r="AJ53" s="46">
        <v>2690.3352278493767</v>
      </c>
      <c r="AK53" s="46">
        <v>2748.3347905282335</v>
      </c>
      <c r="AL53" s="48">
        <v>15.229217164278559</v>
      </c>
      <c r="AM53" s="43">
        <v>6169538.2920515109</v>
      </c>
      <c r="AN53" s="55">
        <v>47918</v>
      </c>
      <c r="AO53" s="55">
        <v>13473</v>
      </c>
      <c r="AP53" s="43">
        <v>134056</v>
      </c>
      <c r="AQ53" s="44">
        <v>0.56589740645770348</v>
      </c>
      <c r="AR53" s="43">
        <v>8004.1009231846774</v>
      </c>
      <c r="AS53" s="50">
        <v>0.49733000000000005</v>
      </c>
      <c r="AT53" s="51">
        <v>206226.35334920013</v>
      </c>
      <c r="AU53" s="51">
        <v>890207.65965506202</v>
      </c>
      <c r="AV53" s="52">
        <v>12.557333333333334</v>
      </c>
      <c r="AW53" s="52">
        <v>3.8666666666666667</v>
      </c>
      <c r="AX53" s="53">
        <v>0.78678206136900086</v>
      </c>
      <c r="AY53" s="53">
        <v>1.2709999999999999</v>
      </c>
      <c r="AZ53" s="54">
        <v>161910.41451788406</v>
      </c>
      <c r="BA53" s="75">
        <v>-63239.798188313194</v>
      </c>
      <c r="BB53" s="51">
        <v>38074.746347678585</v>
      </c>
      <c r="BC53" s="51">
        <v>1442.7848923092697</v>
      </c>
      <c r="BD53" s="51">
        <v>231.84589661016875</v>
      </c>
      <c r="BE53" s="51">
        <v>10127.721018440376</v>
      </c>
      <c r="BF53" s="51">
        <v>2162.8455681558066</v>
      </c>
      <c r="BG53" s="51">
        <v>10189.654201068814</v>
      </c>
      <c r="BH53" s="51">
        <v>12717.203731129728</v>
      </c>
      <c r="BI53" s="51">
        <v>749.61674961609083</v>
      </c>
      <c r="BJ53" s="51">
        <v>453.07429034832927</v>
      </c>
      <c r="BK53" s="51">
        <v>41727.899214663696</v>
      </c>
      <c r="BL53" s="51">
        <v>3957.5065607192419</v>
      </c>
      <c r="BM53" s="51">
        <v>4537.2582663738085</v>
      </c>
      <c r="BN53" s="51">
        <v>11104.376006544508</v>
      </c>
      <c r="BO53" s="51">
        <v>10.42829336553114</v>
      </c>
      <c r="BP53" s="51">
        <v>850.82403998573045</v>
      </c>
      <c r="BQ53" s="51">
        <v>3702.4120033100753</v>
      </c>
      <c r="BR53" s="51">
        <v>2.0390170328352555E-3</v>
      </c>
      <c r="BS53" s="51">
        <v>13007.344466786215</v>
      </c>
      <c r="BT53" s="51">
        <v>2040.1203672422157</v>
      </c>
      <c r="BU53" s="51">
        <v>1156.1424601525234</v>
      </c>
      <c r="BV53" s="51">
        <v>1331.936076699187</v>
      </c>
      <c r="BW53" s="51">
        <v>29.324808511280079</v>
      </c>
      <c r="BX53" s="51">
        <v>-3653.1528669803338</v>
      </c>
      <c r="BY53" s="51"/>
      <c r="BZ53" s="51">
        <v>2788.8090000000002</v>
      </c>
      <c r="CA53" s="43">
        <v>271830.56016438839</v>
      </c>
    </row>
    <row r="54" spans="1:79" ht="16">
      <c r="A54" s="56">
        <v>1992</v>
      </c>
      <c r="B54" s="57">
        <v>3</v>
      </c>
      <c r="C54" s="69">
        <v>170355</v>
      </c>
      <c r="D54" s="69">
        <v>22468</v>
      </c>
      <c r="E54" s="43">
        <v>147887</v>
      </c>
      <c r="F54" s="43">
        <v>103216</v>
      </c>
      <c r="G54" s="43">
        <v>28146</v>
      </c>
      <c r="H54" s="43">
        <v>41872</v>
      </c>
      <c r="I54" s="43">
        <v>39198</v>
      </c>
      <c r="J54" s="43">
        <v>2674</v>
      </c>
      <c r="K54" s="43">
        <v>24636</v>
      </c>
      <c r="L54" s="43">
        <v>27515</v>
      </c>
      <c r="M54" s="43">
        <v>21173.219612282443</v>
      </c>
      <c r="N54" s="43">
        <v>6459.9169220614194</v>
      </c>
      <c r="O54" s="43">
        <v>1949.8537617668833</v>
      </c>
      <c r="P54" s="43">
        <v>12763.44892845414</v>
      </c>
      <c r="Q54" s="43">
        <v>96203</v>
      </c>
      <c r="R54" s="43">
        <v>1918501.5350846893</v>
      </c>
      <c r="S54" s="44">
        <v>0.56472073023979341</v>
      </c>
      <c r="T54" s="44">
        <v>0.58619787629824838</v>
      </c>
      <c r="U54" s="44">
        <v>0.59869963760392242</v>
      </c>
      <c r="V54" s="44">
        <v>0.59094851778151947</v>
      </c>
      <c r="W54" s="44">
        <v>0.63098717324240949</v>
      </c>
      <c r="X54" s="44">
        <v>0.65189896420134474</v>
      </c>
      <c r="Y54" s="44">
        <v>0.68167566411770264</v>
      </c>
      <c r="Z54" s="43">
        <v>2156.7596572840112</v>
      </c>
      <c r="AA54" s="72">
        <v>39140.550000000003</v>
      </c>
      <c r="AB54" s="43">
        <v>16714.46760655519</v>
      </c>
      <c r="AC54" s="43">
        <v>31260.202000000001</v>
      </c>
      <c r="AD54" s="73">
        <v>31.833380000000002</v>
      </c>
      <c r="AE54" s="43">
        <v>14071.701606555189</v>
      </c>
      <c r="AF54" s="46">
        <v>13523.049683459889</v>
      </c>
      <c r="AG54" s="47">
        <v>0.96101026454116145</v>
      </c>
      <c r="AH54" s="46">
        <v>11151.482670287611</v>
      </c>
      <c r="AI54" s="46">
        <v>10687.9895711146</v>
      </c>
      <c r="AJ54" s="46">
        <v>2699.2327022754744</v>
      </c>
      <c r="AK54" s="46">
        <v>2756.4614571949</v>
      </c>
      <c r="AL54" s="48">
        <v>15.811248447803045</v>
      </c>
      <c r="AM54" s="43">
        <v>6118897.0675839884</v>
      </c>
      <c r="AN54" s="55">
        <v>47886</v>
      </c>
      <c r="AO54" s="55">
        <v>14011</v>
      </c>
      <c r="AP54" s="43">
        <v>133876</v>
      </c>
      <c r="AQ54" s="44">
        <v>0.56530471268484883</v>
      </c>
      <c r="AR54" s="43">
        <v>8001.990995162977</v>
      </c>
      <c r="AS54" s="50">
        <v>0.49835666666666667</v>
      </c>
      <c r="AT54" s="51">
        <v>205236.70876624424</v>
      </c>
      <c r="AU54" s="51">
        <v>903468.42693940608</v>
      </c>
      <c r="AV54" s="52">
        <v>13.517000000000001</v>
      </c>
      <c r="AW54" s="52">
        <v>3.2366666666666668</v>
      </c>
      <c r="AX54" s="53">
        <v>0.72115384615384615</v>
      </c>
      <c r="AY54" s="53">
        <v>1.3866666666666667</v>
      </c>
      <c r="AZ54" s="54">
        <v>160455.2765578246</v>
      </c>
      <c r="BA54" s="74">
        <v>-67406.151233745099</v>
      </c>
      <c r="BB54" s="51">
        <v>38791.434817673849</v>
      </c>
      <c r="BC54" s="51">
        <v>1488.2365742894272</v>
      </c>
      <c r="BD54" s="51">
        <v>237.14842469581248</v>
      </c>
      <c r="BE54" s="51">
        <v>10147.237076918074</v>
      </c>
      <c r="BF54" s="51">
        <v>2445.6072551628336</v>
      </c>
      <c r="BG54" s="51">
        <v>10274.380791674776</v>
      </c>
      <c r="BH54" s="51">
        <v>12986.016469647373</v>
      </c>
      <c r="BI54" s="51">
        <v>753.45540806785482</v>
      </c>
      <c r="BJ54" s="51">
        <v>459.35281721770502</v>
      </c>
      <c r="BK54" s="51">
        <v>42931.871081370402</v>
      </c>
      <c r="BL54" s="51">
        <v>4087.7472894348202</v>
      </c>
      <c r="BM54" s="51">
        <v>4515.1550969152668</v>
      </c>
      <c r="BN54" s="51">
        <v>11351.948106462798</v>
      </c>
      <c r="BO54" s="51">
        <v>10.764806746958874</v>
      </c>
      <c r="BP54" s="51">
        <v>891.60376157963628</v>
      </c>
      <c r="BQ54" s="51">
        <v>3961.1306859179267</v>
      </c>
      <c r="BR54" s="51">
        <v>-2.0598254959598188E-4</v>
      </c>
      <c r="BS54" s="51">
        <v>13402.687332020654</v>
      </c>
      <c r="BT54" s="51">
        <v>2095.4498564192177</v>
      </c>
      <c r="BU54" s="51">
        <v>1178.3728020244894</v>
      </c>
      <c r="BV54" s="51">
        <v>1398.8251722994626</v>
      </c>
      <c r="BW54" s="51">
        <v>37.955232680521199</v>
      </c>
      <c r="BX54" s="51">
        <v>-4140.4362636970382</v>
      </c>
      <c r="BY54" s="51"/>
      <c r="BZ54" s="51">
        <v>2886.6239999999998</v>
      </c>
      <c r="CA54" s="43">
        <v>276594.87560092128</v>
      </c>
    </row>
    <row r="55" spans="1:79" ht="16">
      <c r="A55" s="56">
        <v>1992</v>
      </c>
      <c r="B55" s="57">
        <v>4</v>
      </c>
      <c r="C55" s="69">
        <v>169245</v>
      </c>
      <c r="D55" s="69">
        <v>22281</v>
      </c>
      <c r="E55" s="43">
        <v>146964</v>
      </c>
      <c r="F55" s="43">
        <v>102806</v>
      </c>
      <c r="G55" s="43">
        <v>27953</v>
      </c>
      <c r="H55" s="43">
        <v>39707</v>
      </c>
      <c r="I55" s="43">
        <v>36993</v>
      </c>
      <c r="J55" s="43">
        <v>2714</v>
      </c>
      <c r="K55" s="43">
        <v>24955</v>
      </c>
      <c r="L55" s="43">
        <v>26176</v>
      </c>
      <c r="M55" s="43">
        <v>19749.292794936777</v>
      </c>
      <c r="N55" s="43">
        <v>5627.8078736132329</v>
      </c>
      <c r="O55" s="43">
        <v>1850.5927279086916</v>
      </c>
      <c r="P55" s="43">
        <v>12270.892193414853</v>
      </c>
      <c r="Q55" s="43">
        <v>100933</v>
      </c>
      <c r="R55" s="43">
        <v>1934664.2344936582</v>
      </c>
      <c r="S55" s="44">
        <v>0.59637212325327194</v>
      </c>
      <c r="T55" s="44">
        <v>0.61054802248895979</v>
      </c>
      <c r="U55" s="44">
        <v>0.60133080528029192</v>
      </c>
      <c r="V55" s="44">
        <v>0.55372638066661262</v>
      </c>
      <c r="W55" s="44">
        <v>0.64271689040272495</v>
      </c>
      <c r="X55" s="44">
        <v>0.73162438875305624</v>
      </c>
      <c r="Y55" s="44">
        <v>0.69938879155364653</v>
      </c>
      <c r="Z55" s="43">
        <v>2156.7632210018455</v>
      </c>
      <c r="AA55" s="72">
        <v>39185.095000000001</v>
      </c>
      <c r="AB55" s="43">
        <v>16746.000600431878</v>
      </c>
      <c r="AC55" s="43">
        <v>31363.636999999999</v>
      </c>
      <c r="AD55" s="73">
        <v>32.973649999999999</v>
      </c>
      <c r="AE55" s="43">
        <v>13898.669600431878</v>
      </c>
      <c r="AF55" s="46">
        <v>13352.969975022163</v>
      </c>
      <c r="AG55" s="47">
        <v>0.9607372762215487</v>
      </c>
      <c r="AH55" s="46">
        <v>10996.415716955857</v>
      </c>
      <c r="AI55" s="46">
        <v>10535.109733751966</v>
      </c>
      <c r="AJ55" s="46">
        <v>2689.2707280507461</v>
      </c>
      <c r="AK55" s="46">
        <v>2745.5081238615667</v>
      </c>
      <c r="AL55" s="48">
        <v>17.003050865330604</v>
      </c>
      <c r="AM55" s="43">
        <v>6110309.684473929</v>
      </c>
      <c r="AN55" s="55">
        <v>50736.4</v>
      </c>
      <c r="AO55" s="55">
        <v>14746</v>
      </c>
      <c r="AP55" s="43">
        <v>132218</v>
      </c>
      <c r="AQ55" s="44">
        <v>0.59445692205127543</v>
      </c>
      <c r="AR55" s="43">
        <v>7979.8799663283498</v>
      </c>
      <c r="AS55" s="50">
        <v>0.50322666666666671</v>
      </c>
      <c r="AT55" s="51">
        <v>202725.9438057821</v>
      </c>
      <c r="AU55" s="51">
        <v>914328.73898598668</v>
      </c>
      <c r="AV55" s="52">
        <v>14.56</v>
      </c>
      <c r="AW55" s="52">
        <v>3.4433333333333334</v>
      </c>
      <c r="AX55" s="53">
        <v>0.78885090717854323</v>
      </c>
      <c r="AY55" s="53">
        <v>1.2676666666666667</v>
      </c>
      <c r="AZ55" s="54">
        <v>174421.46464548426</v>
      </c>
      <c r="BA55" s="74">
        <v>-70096</v>
      </c>
      <c r="BB55" s="51">
        <v>39187.647710605896</v>
      </c>
      <c r="BC55" s="51">
        <v>1539.699892946242</v>
      </c>
      <c r="BD55" s="51">
        <v>240.82313359123395</v>
      </c>
      <c r="BE55" s="51">
        <v>9946.1696535196497</v>
      </c>
      <c r="BF55" s="51">
        <v>2872.858239931722</v>
      </c>
      <c r="BG55" s="51">
        <v>10227.332075904795</v>
      </c>
      <c r="BH55" s="51">
        <v>13134.650653211394</v>
      </c>
      <c r="BI55" s="51">
        <v>768.13659475513475</v>
      </c>
      <c r="BJ55" s="51">
        <v>457.97746674571999</v>
      </c>
      <c r="BK55" s="51">
        <v>44226.195987056628</v>
      </c>
      <c r="BL55" s="51">
        <v>4240.9606048051528</v>
      </c>
      <c r="BM55" s="51">
        <v>4592.1266621151644</v>
      </c>
      <c r="BN55" s="51">
        <v>11496.556009451982</v>
      </c>
      <c r="BO55" s="51">
        <v>11.156524635499441</v>
      </c>
      <c r="BP55" s="51">
        <v>955.86808035173567</v>
      </c>
      <c r="BQ55" s="51">
        <v>4249.5351374686534</v>
      </c>
      <c r="BR55" s="51">
        <v>-4.2840166152664939E-3</v>
      </c>
      <c r="BS55" s="51">
        <v>13763.054402661919</v>
      </c>
      <c r="BT55" s="51">
        <v>2145.3429029641602</v>
      </c>
      <c r="BU55" s="51">
        <v>1222.329744623469</v>
      </c>
      <c r="BV55" s="51">
        <v>1496.5148882940202</v>
      </c>
      <c r="BW55" s="51">
        <v>52.506374032649667</v>
      </c>
      <c r="BX55" s="51">
        <v>-5038.5482764607868</v>
      </c>
      <c r="BY55" s="51"/>
      <c r="BZ55" s="51">
        <v>2981.9589999999998</v>
      </c>
      <c r="CA55" s="43">
        <v>281961.39173595945</v>
      </c>
    </row>
    <row r="56" spans="1:79" ht="16">
      <c r="A56" s="56">
        <v>1993</v>
      </c>
      <c r="B56" s="57">
        <v>1</v>
      </c>
      <c r="C56" s="69">
        <v>167664</v>
      </c>
      <c r="D56" s="69">
        <v>22650</v>
      </c>
      <c r="E56" s="43">
        <v>145014</v>
      </c>
      <c r="F56" s="43">
        <v>102011</v>
      </c>
      <c r="G56" s="43">
        <v>28389</v>
      </c>
      <c r="H56" s="43">
        <v>36860</v>
      </c>
      <c r="I56" s="43">
        <v>36229</v>
      </c>
      <c r="J56" s="43">
        <v>631</v>
      </c>
      <c r="K56" s="43">
        <v>25987</v>
      </c>
      <c r="L56" s="43">
        <v>25583</v>
      </c>
      <c r="M56" s="43">
        <v>19087.145691413349</v>
      </c>
      <c r="N56" s="43">
        <v>5402.8264486275766</v>
      </c>
      <c r="O56" s="43">
        <v>1583.5922544012926</v>
      </c>
      <c r="P56" s="43">
        <v>12100.726988384482</v>
      </c>
      <c r="Q56" s="43">
        <v>96111</v>
      </c>
      <c r="R56" s="43">
        <v>1947781.5814664741</v>
      </c>
      <c r="S56" s="44">
        <v>0.5732357572287432</v>
      </c>
      <c r="T56" s="44">
        <v>0.56900726392251821</v>
      </c>
      <c r="U56" s="44">
        <v>0.65690936630385011</v>
      </c>
      <c r="V56" s="44">
        <v>0.56979215545557427</v>
      </c>
      <c r="W56" s="44">
        <v>0.63704929387770803</v>
      </c>
      <c r="X56" s="44">
        <v>0.73650471015909003</v>
      </c>
      <c r="Y56" s="44">
        <v>0.6614739005709368</v>
      </c>
      <c r="Z56" s="43">
        <v>2138.4088862511489</v>
      </c>
      <c r="AA56" s="72">
        <v>39226.455999999998</v>
      </c>
      <c r="AB56" s="43">
        <v>16824.586935964086</v>
      </c>
      <c r="AC56" s="43">
        <v>31464.82</v>
      </c>
      <c r="AD56" s="73">
        <v>20.537200000000002</v>
      </c>
      <c r="AE56" s="43">
        <v>13771.918935964082</v>
      </c>
      <c r="AF56" s="46">
        <v>13230.644224260879</v>
      </c>
      <c r="AG56" s="47">
        <v>0.96069721915878292</v>
      </c>
      <c r="AH56" s="46">
        <v>10919.501431423832</v>
      </c>
      <c r="AI56" s="46">
        <v>10461.01060125589</v>
      </c>
      <c r="AJ56" s="46">
        <v>2679.150713753525</v>
      </c>
      <c r="AK56" s="46">
        <v>2735.0625865209472</v>
      </c>
      <c r="AL56" s="48">
        <v>18.144088836289015</v>
      </c>
      <c r="AM56" s="43">
        <v>6005536.01198583</v>
      </c>
      <c r="AN56" s="55">
        <v>48826</v>
      </c>
      <c r="AO56" s="55">
        <v>13181</v>
      </c>
      <c r="AP56" s="43">
        <v>131833</v>
      </c>
      <c r="AQ56" s="44">
        <v>0.57236718603341463</v>
      </c>
      <c r="AR56" s="43">
        <v>7793.1742151455474</v>
      </c>
      <c r="AS56" s="50">
        <v>0.51219666666666663</v>
      </c>
      <c r="AT56" s="51">
        <v>200577.13218816032</v>
      </c>
      <c r="AU56" s="51">
        <v>933654.73418904841</v>
      </c>
      <c r="AV56" s="52">
        <v>14.293000000000001</v>
      </c>
      <c r="AW56" s="52">
        <v>3.0933333333333337</v>
      </c>
      <c r="AX56" s="53">
        <v>0.83963056255247692</v>
      </c>
      <c r="AY56" s="53">
        <v>1.1910000000000001</v>
      </c>
      <c r="AZ56" s="54">
        <v>174743.80421652013</v>
      </c>
      <c r="BA56" s="74">
        <v>-78215</v>
      </c>
      <c r="BB56" s="51">
        <v>39263.385026474702</v>
      </c>
      <c r="BC56" s="51">
        <v>1597.1748482797148</v>
      </c>
      <c r="BD56" s="51">
        <v>242.87002329643323</v>
      </c>
      <c r="BE56" s="51">
        <v>9524.5187482451111</v>
      </c>
      <c r="BF56" s="51">
        <v>3444.598522462471</v>
      </c>
      <c r="BG56" s="51">
        <v>10048.508053758873</v>
      </c>
      <c r="BH56" s="51">
        <v>13163.106281821796</v>
      </c>
      <c r="BI56" s="51">
        <v>793.6603096779304</v>
      </c>
      <c r="BJ56" s="51">
        <v>448.94823893237435</v>
      </c>
      <c r="BK56" s="51">
        <v>45610.873931722374</v>
      </c>
      <c r="BL56" s="51">
        <v>4417.1465068302396</v>
      </c>
      <c r="BM56" s="51">
        <v>4768.1729619735015</v>
      </c>
      <c r="BN56" s="51">
        <v>11538.199715512063</v>
      </c>
      <c r="BO56" s="51">
        <v>11.603447031152841</v>
      </c>
      <c r="BP56" s="51">
        <v>1043.6169963020293</v>
      </c>
      <c r="BQ56" s="51">
        <v>4567.6253579622571</v>
      </c>
      <c r="BR56" s="51">
        <v>-1.0195085164176285E-2</v>
      </c>
      <c r="BS56" s="51">
        <v>14088.445678710006</v>
      </c>
      <c r="BT56" s="51">
        <v>2189.7995068770424</v>
      </c>
      <c r="BU56" s="51">
        <v>1288.0132879494624</v>
      </c>
      <c r="BV56" s="51">
        <v>1625.0052246828604</v>
      </c>
      <c r="BW56" s="51">
        <v>72.978232567665472</v>
      </c>
      <c r="BX56" s="51">
        <v>-6347.4889052715771</v>
      </c>
      <c r="BY56" s="51"/>
      <c r="BZ56" s="51">
        <v>3149.6840000000002</v>
      </c>
      <c r="CA56" s="43">
        <v>287346.2592771881</v>
      </c>
    </row>
    <row r="57" spans="1:79" ht="16">
      <c r="A57" s="56">
        <v>1993</v>
      </c>
      <c r="B57" s="57">
        <v>2</v>
      </c>
      <c r="C57" s="69">
        <v>167652</v>
      </c>
      <c r="D57" s="69">
        <v>22776</v>
      </c>
      <c r="E57" s="43">
        <v>144876</v>
      </c>
      <c r="F57" s="43">
        <v>101889</v>
      </c>
      <c r="G57" s="43">
        <v>28857</v>
      </c>
      <c r="H57" s="43">
        <v>35885</v>
      </c>
      <c r="I57" s="43">
        <v>36513</v>
      </c>
      <c r="J57" s="43">
        <v>-628</v>
      </c>
      <c r="K57" s="43">
        <v>26034</v>
      </c>
      <c r="L57" s="43">
        <v>25013</v>
      </c>
      <c r="M57" s="43">
        <v>18589.593129569766</v>
      </c>
      <c r="N57" s="43">
        <v>5046.2393217443869</v>
      </c>
      <c r="O57" s="43">
        <v>1783.8133425905633</v>
      </c>
      <c r="P57" s="43">
        <v>11759.540465234819</v>
      </c>
      <c r="Q57" s="43">
        <v>98198</v>
      </c>
      <c r="R57" s="43">
        <v>1959762.9492821526</v>
      </c>
      <c r="S57" s="44">
        <v>0.58572519266098821</v>
      </c>
      <c r="T57" s="44">
        <v>0.60755331782626187</v>
      </c>
      <c r="U57" s="44">
        <v>0.61101292580656341</v>
      </c>
      <c r="V57" s="44">
        <v>0.58209404869498538</v>
      </c>
      <c r="W57" s="44">
        <v>0.67400322654989631</v>
      </c>
      <c r="X57" s="44">
        <v>0.76360292647823136</v>
      </c>
      <c r="Y57" s="44">
        <v>0.69540864684146031</v>
      </c>
      <c r="Z57" s="43">
        <v>2140.5316741742272</v>
      </c>
      <c r="AA57" s="72">
        <v>39266.457000000002</v>
      </c>
      <c r="AB57" s="43">
        <v>16923.278192950791</v>
      </c>
      <c r="AC57" s="43">
        <v>31563.175999999999</v>
      </c>
      <c r="AD57" s="73">
        <v>21.30884</v>
      </c>
      <c r="AE57" s="43">
        <v>13717.269192950793</v>
      </c>
      <c r="AF57" s="46">
        <v>13174.076883860773</v>
      </c>
      <c r="AG57" s="47">
        <v>0.96040084207364229</v>
      </c>
      <c r="AH57" s="46">
        <v>10875.627747238728</v>
      </c>
      <c r="AI57" s="46">
        <v>10415.410440188387</v>
      </c>
      <c r="AJ57" s="46">
        <v>2702.3862375151039</v>
      </c>
      <c r="AK57" s="46">
        <v>2757.9317486338796</v>
      </c>
      <c r="AL57" s="48">
        <v>18.94437332676732</v>
      </c>
      <c r="AM57" s="43">
        <v>6006912.991628373</v>
      </c>
      <c r="AN57" s="55">
        <v>49625</v>
      </c>
      <c r="AO57" s="55">
        <v>13639</v>
      </c>
      <c r="AP57" s="43">
        <v>131237</v>
      </c>
      <c r="AQ57" s="44">
        <v>0.59561855168070232</v>
      </c>
      <c r="AR57" s="43">
        <v>7788.8831808074401</v>
      </c>
      <c r="AS57" s="50">
        <v>0.51373000000000002</v>
      </c>
      <c r="AT57" s="51">
        <v>199482.10878387114</v>
      </c>
      <c r="AU57" s="51">
        <v>953237.08868934726</v>
      </c>
      <c r="AV57" s="52">
        <v>12.639000000000001</v>
      </c>
      <c r="AW57" s="52">
        <v>3.08</v>
      </c>
      <c r="AX57" s="53">
        <v>0.82804305823902846</v>
      </c>
      <c r="AY57" s="53">
        <v>1.2076666666666667</v>
      </c>
      <c r="AZ57" s="54">
        <v>190773.0585583373</v>
      </c>
      <c r="BA57" s="74">
        <v>-85752</v>
      </c>
      <c r="BB57" s="51">
        <v>39389.869938900381</v>
      </c>
      <c r="BC57" s="51">
        <v>1638.5568626433972</v>
      </c>
      <c r="BD57" s="51">
        <v>244.79471450549906</v>
      </c>
      <c r="BE57" s="51">
        <v>9342.4435721429109</v>
      </c>
      <c r="BF57" s="51">
        <v>3722.4016078657351</v>
      </c>
      <c r="BG57" s="51">
        <v>9937.2608961986953</v>
      </c>
      <c r="BH57" s="51">
        <v>13244.225956612907</v>
      </c>
      <c r="BI57" s="51">
        <v>810.2545237431026</v>
      </c>
      <c r="BJ57" s="51">
        <v>449.93180518813568</v>
      </c>
      <c r="BK57" s="51">
        <v>46585.554836053045</v>
      </c>
      <c r="BL57" s="51">
        <v>4547.4316044921316</v>
      </c>
      <c r="BM57" s="51">
        <v>4888.8123792984261</v>
      </c>
      <c r="BN57" s="51">
        <v>11568.177679700178</v>
      </c>
      <c r="BO57" s="51">
        <v>11.95151358406198</v>
      </c>
      <c r="BP57" s="51">
        <v>1103.3566611340104</v>
      </c>
      <c r="BQ57" s="51">
        <v>4758.5897248424162</v>
      </c>
      <c r="BR57" s="51">
        <v>-8.4814785180696867E-3</v>
      </c>
      <c r="BS57" s="51">
        <v>14346.6291128141</v>
      </c>
      <c r="BT57" s="51">
        <v>2226.1685670477791</v>
      </c>
      <c r="BU57" s="51">
        <v>1354.3143324590799</v>
      </c>
      <c r="BV57" s="51">
        <v>1695.3535031292172</v>
      </c>
      <c r="BW57" s="51">
        <v>84.486734633661257</v>
      </c>
      <c r="BX57" s="51">
        <v>-7195.6848971725422</v>
      </c>
      <c r="BY57" s="51"/>
      <c r="BZ57" s="51">
        <v>3210.114</v>
      </c>
      <c r="CA57" s="43">
        <v>292704.54714081675</v>
      </c>
    </row>
    <row r="58" spans="1:79" ht="16">
      <c r="A58" s="56">
        <v>1993</v>
      </c>
      <c r="B58" s="57">
        <v>3</v>
      </c>
      <c r="C58" s="69">
        <v>169671</v>
      </c>
      <c r="D58" s="69">
        <v>23272</v>
      </c>
      <c r="E58" s="43">
        <v>146399</v>
      </c>
      <c r="F58" s="43">
        <v>102457</v>
      </c>
      <c r="G58" s="43">
        <v>29627</v>
      </c>
      <c r="H58" s="43">
        <v>36335</v>
      </c>
      <c r="I58" s="43">
        <v>36693</v>
      </c>
      <c r="J58" s="43">
        <v>-358</v>
      </c>
      <c r="K58" s="43">
        <v>26614</v>
      </c>
      <c r="L58" s="43">
        <v>25362</v>
      </c>
      <c r="M58" s="43">
        <v>19251.209359435048</v>
      </c>
      <c r="N58" s="43">
        <v>5303.3414182164588</v>
      </c>
      <c r="O58" s="43">
        <v>1526.2251869561001</v>
      </c>
      <c r="P58" s="43">
        <v>12421.642754262492</v>
      </c>
      <c r="Q58" s="43">
        <v>100056</v>
      </c>
      <c r="R58" s="43">
        <v>1972047.2789432164</v>
      </c>
      <c r="S58" s="44">
        <v>0.58970596035857625</v>
      </c>
      <c r="T58" s="44">
        <v>0.60987536234713102</v>
      </c>
      <c r="U58" s="44">
        <v>0.63421878691733891</v>
      </c>
      <c r="V58" s="44">
        <v>0.59324666830185591</v>
      </c>
      <c r="W58" s="44">
        <v>0.65938979484481852</v>
      </c>
      <c r="X58" s="44">
        <v>0.71457298320321738</v>
      </c>
      <c r="Y58" s="44">
        <v>0.61968339020224816</v>
      </c>
      <c r="Z58" s="43">
        <v>2146.9511178990838</v>
      </c>
      <c r="AA58" s="72">
        <v>39305.178</v>
      </c>
      <c r="AB58" s="43">
        <v>16996.207588813864</v>
      </c>
      <c r="AC58" s="43">
        <v>31660.775000000001</v>
      </c>
      <c r="AD58" s="73">
        <v>20.6876</v>
      </c>
      <c r="AE58" s="43">
        <v>13658.700588813861</v>
      </c>
      <c r="AF58" s="46">
        <v>13115.045389430674</v>
      </c>
      <c r="AG58" s="47">
        <v>0.96019715083084645</v>
      </c>
      <c r="AH58" s="46">
        <v>10822.702724045857</v>
      </c>
      <c r="AI58" s="46">
        <v>10361.463951020411</v>
      </c>
      <c r="AJ58" s="46">
        <v>2704.3817204993961</v>
      </c>
      <c r="AK58" s="46">
        <v>2759.3836976320581</v>
      </c>
      <c r="AL58" s="48">
        <v>19.636774748483283</v>
      </c>
      <c r="AM58" s="43">
        <v>5923010.6750048026</v>
      </c>
      <c r="AN58" s="55">
        <v>50037</v>
      </c>
      <c r="AO58" s="55">
        <v>13763</v>
      </c>
      <c r="AP58" s="43">
        <v>132636</v>
      </c>
      <c r="AQ58" s="44">
        <v>0.59706365292351904</v>
      </c>
      <c r="AR58" s="43">
        <v>7822.4234101065986</v>
      </c>
      <c r="AS58" s="50">
        <v>0.51885333333333339</v>
      </c>
      <c r="AT58" s="51">
        <v>201695.06403186973</v>
      </c>
      <c r="AU58" s="51">
        <v>969510.07771622459</v>
      </c>
      <c r="AV58" s="52">
        <v>10.601000000000001</v>
      </c>
      <c r="AW58" s="52">
        <v>3.0833333333333335</v>
      </c>
      <c r="AX58" s="53">
        <v>0.86956521739130443</v>
      </c>
      <c r="AY58" s="53">
        <v>1.1499999999999999</v>
      </c>
      <c r="AZ58" s="54">
        <v>209842.91643472784</v>
      </c>
      <c r="BA58" s="74">
        <v>-88535</v>
      </c>
      <c r="BB58" s="51">
        <v>39567.102447882935</v>
      </c>
      <c r="BC58" s="51">
        <v>1663.8459360372899</v>
      </c>
      <c r="BD58" s="51">
        <v>246.59720721843127</v>
      </c>
      <c r="BE58" s="51">
        <v>9399.9441252130491</v>
      </c>
      <c r="BF58" s="51">
        <v>3706.2674961415132</v>
      </c>
      <c r="BG58" s="51">
        <v>9893.5906032242674</v>
      </c>
      <c r="BH58" s="51">
        <v>13378.009677584731</v>
      </c>
      <c r="BI58" s="51">
        <v>817.91923695065077</v>
      </c>
      <c r="BJ58" s="51">
        <v>460.9281655130041</v>
      </c>
      <c r="BK58" s="51">
        <v>47150.23870004862</v>
      </c>
      <c r="BL58" s="51">
        <v>4631.8158977908279</v>
      </c>
      <c r="BM58" s="51">
        <v>4954.0449140899354</v>
      </c>
      <c r="BN58" s="51">
        <v>11586.48990201633</v>
      </c>
      <c r="BO58" s="51">
        <v>12.200724294226855</v>
      </c>
      <c r="BP58" s="51">
        <v>1135.0870748476787</v>
      </c>
      <c r="BQ58" s="51">
        <v>4822.4282381091307</v>
      </c>
      <c r="BR58" s="51">
        <v>8.5680332305330031E-4</v>
      </c>
      <c r="BS58" s="51">
        <v>14537.604704974203</v>
      </c>
      <c r="BT58" s="51">
        <v>2254.4500834763703</v>
      </c>
      <c r="BU58" s="51">
        <v>1421.232878152322</v>
      </c>
      <c r="BV58" s="51">
        <v>1707.5597236330907</v>
      </c>
      <c r="BW58" s="51">
        <v>87.031880230637057</v>
      </c>
      <c r="BX58" s="51">
        <v>-7583.1362521636802</v>
      </c>
      <c r="BY58" s="51"/>
      <c r="BZ58" s="51">
        <v>3238.1170000000002</v>
      </c>
      <c r="CA58" s="43">
        <v>297958.20916976017</v>
      </c>
    </row>
    <row r="59" spans="1:79" ht="16">
      <c r="A59" s="56">
        <v>1993</v>
      </c>
      <c r="B59" s="57">
        <v>4</v>
      </c>
      <c r="C59" s="69">
        <v>170309</v>
      </c>
      <c r="D59" s="69">
        <v>23281</v>
      </c>
      <c r="E59" s="43">
        <v>147028</v>
      </c>
      <c r="F59" s="43">
        <v>102164</v>
      </c>
      <c r="G59" s="43">
        <v>29411</v>
      </c>
      <c r="H59" s="43">
        <v>36571</v>
      </c>
      <c r="I59" s="43">
        <v>35946</v>
      </c>
      <c r="J59" s="43">
        <v>625</v>
      </c>
      <c r="K59" s="43">
        <v>28837</v>
      </c>
      <c r="L59" s="43">
        <v>26674</v>
      </c>
      <c r="M59" s="43">
        <v>20361.051819581837</v>
      </c>
      <c r="N59" s="43">
        <v>5831.2772908888373</v>
      </c>
      <c r="O59" s="43">
        <v>1611.2748687135779</v>
      </c>
      <c r="P59" s="43">
        <v>12918.499659979427</v>
      </c>
      <c r="Q59" s="43">
        <v>106174</v>
      </c>
      <c r="R59" s="43">
        <v>1984416.8524308761</v>
      </c>
      <c r="S59" s="44">
        <v>0.62341978403959863</v>
      </c>
      <c r="T59" s="44">
        <v>0.63606554167808627</v>
      </c>
      <c r="U59" s="44">
        <v>0.62922035972935297</v>
      </c>
      <c r="V59" s="44">
        <v>0.59939909864797192</v>
      </c>
      <c r="W59" s="44">
        <v>0.67826056802025181</v>
      </c>
      <c r="X59" s="44">
        <v>0.78364699707580421</v>
      </c>
      <c r="Y59" s="44">
        <v>0.67406945407849561</v>
      </c>
      <c r="Z59" s="43">
        <v>2157.6660295197744</v>
      </c>
      <c r="AA59" s="72">
        <v>39344.504999999997</v>
      </c>
      <c r="AB59" s="43">
        <v>17049.983855000326</v>
      </c>
      <c r="AC59" s="43">
        <v>31759.133999999998</v>
      </c>
      <c r="AD59" s="73">
        <v>20.29063</v>
      </c>
      <c r="AE59" s="43">
        <v>13630.686855000327</v>
      </c>
      <c r="AF59" s="46">
        <v>13087.224130902363</v>
      </c>
      <c r="AG59" s="47">
        <v>0.96012946890503914</v>
      </c>
      <c r="AH59" s="46">
        <v>10812.248286880762</v>
      </c>
      <c r="AI59" s="46">
        <v>10351.472447723707</v>
      </c>
      <c r="AJ59" s="46">
        <v>2705.7995397704394</v>
      </c>
      <c r="AK59" s="46">
        <v>2760.6348451730419</v>
      </c>
      <c r="AL59" s="48">
        <v>20.054546849305122</v>
      </c>
      <c r="AM59" s="43">
        <v>5848581.8961754944</v>
      </c>
      <c r="AN59" s="55">
        <v>52613</v>
      </c>
      <c r="AO59" s="55">
        <v>13784</v>
      </c>
      <c r="AP59" s="43">
        <v>133244</v>
      </c>
      <c r="AQ59" s="44">
        <v>0.62879412234467336</v>
      </c>
      <c r="AR59" s="43">
        <v>7893.7898188791114</v>
      </c>
      <c r="AS59" s="50">
        <v>0.52013333333333345</v>
      </c>
      <c r="AT59" s="51">
        <v>206638.70525876503</v>
      </c>
      <c r="AU59" s="51">
        <v>986499.70750583219</v>
      </c>
      <c r="AV59" s="52">
        <v>9.2193333333333332</v>
      </c>
      <c r="AW59" s="52">
        <v>3.2266666666666666</v>
      </c>
      <c r="AX59" s="53">
        <v>0.87668030391583862</v>
      </c>
      <c r="AY59" s="53">
        <v>1.1406666666666667</v>
      </c>
      <c r="AZ59" s="54">
        <v>226112.46231569556</v>
      </c>
      <c r="BA59" s="74">
        <v>-94619</v>
      </c>
      <c r="BB59" s="51">
        <v>39795.082553422355</v>
      </c>
      <c r="BC59" s="51">
        <v>1673.0420684613919</v>
      </c>
      <c r="BD59" s="51">
        <v>248.27750143522996</v>
      </c>
      <c r="BE59" s="51">
        <v>9697.0204074555222</v>
      </c>
      <c r="BF59" s="51">
        <v>3396.196187289805</v>
      </c>
      <c r="BG59" s="51">
        <v>9917.4971748355892</v>
      </c>
      <c r="BH59" s="51">
        <v>13564.457444737265</v>
      </c>
      <c r="BI59" s="51">
        <v>816.65444930057549</v>
      </c>
      <c r="BJ59" s="51">
        <v>481.93731990697955</v>
      </c>
      <c r="BK59" s="51">
        <v>47304.925523709127</v>
      </c>
      <c r="BL59" s="51">
        <v>4670.2993867263285</v>
      </c>
      <c r="BM59" s="51">
        <v>4963.8705663480332</v>
      </c>
      <c r="BN59" s="51">
        <v>11593.136382460518</v>
      </c>
      <c r="BO59" s="51">
        <v>12.351079161647469</v>
      </c>
      <c r="BP59" s="51">
        <v>1138.8082374430342</v>
      </c>
      <c r="BQ59" s="51">
        <v>4759.1408977624023</v>
      </c>
      <c r="BR59" s="51">
        <v>1.7819760359192676E-2</v>
      </c>
      <c r="BS59" s="51">
        <v>14661.372455190314</v>
      </c>
      <c r="BT59" s="51">
        <v>2274.644056162816</v>
      </c>
      <c r="BU59" s="51">
        <v>1488.7689250291876</v>
      </c>
      <c r="BV59" s="51">
        <v>1661.6238861944805</v>
      </c>
      <c r="BW59" s="51">
        <v>80.613669358592844</v>
      </c>
      <c r="BX59" s="51">
        <v>-7509.8429702449939</v>
      </c>
      <c r="BY59" s="51"/>
      <c r="BZ59" s="51">
        <v>3233.694</v>
      </c>
      <c r="CA59" s="43">
        <v>303086.96064808016</v>
      </c>
    </row>
    <row r="60" spans="1:79" ht="16">
      <c r="A60" s="56">
        <v>1994</v>
      </c>
      <c r="B60" s="57">
        <v>1</v>
      </c>
      <c r="C60" s="69">
        <v>171719</v>
      </c>
      <c r="D60" s="69">
        <v>23325</v>
      </c>
      <c r="E60" s="43">
        <v>148394</v>
      </c>
      <c r="F60" s="43">
        <v>102569</v>
      </c>
      <c r="G60" s="43">
        <v>29557</v>
      </c>
      <c r="H60" s="43">
        <v>36555</v>
      </c>
      <c r="I60" s="43">
        <v>35240</v>
      </c>
      <c r="J60" s="43">
        <v>1315</v>
      </c>
      <c r="K60" s="43">
        <v>30732</v>
      </c>
      <c r="L60" s="43">
        <v>27694</v>
      </c>
      <c r="M60" s="43">
        <v>21450.389322135572</v>
      </c>
      <c r="N60" s="43">
        <v>5550.0444755505587</v>
      </c>
      <c r="O60" s="43">
        <v>1732.9930289947395</v>
      </c>
      <c r="P60" s="43">
        <v>14167.351817590274</v>
      </c>
      <c r="Q60" s="43">
        <v>102962</v>
      </c>
      <c r="R60" s="43">
        <v>1996618.6236129079</v>
      </c>
      <c r="S60" s="44">
        <v>0.59959585136181781</v>
      </c>
      <c r="T60" s="44">
        <v>0.5928106932893954</v>
      </c>
      <c r="U60" s="44">
        <v>0.66671177724396924</v>
      </c>
      <c r="V60" s="44">
        <v>0.60414301929625425</v>
      </c>
      <c r="W60" s="44">
        <v>0.68004034882207476</v>
      </c>
      <c r="X60" s="44">
        <v>0.79562360077995231</v>
      </c>
      <c r="Y60" s="44">
        <v>0.67477176812285355</v>
      </c>
      <c r="Z60" s="43">
        <v>2184.0517963622101</v>
      </c>
      <c r="AA60" s="72">
        <v>39389.07</v>
      </c>
      <c r="AB60" s="43">
        <v>17058.407542637604</v>
      </c>
      <c r="AC60" s="43">
        <v>31862.003000000001</v>
      </c>
      <c r="AD60" s="73">
        <v>19.455689999999997</v>
      </c>
      <c r="AE60" s="43">
        <v>13560.504542637604</v>
      </c>
      <c r="AF60" s="46">
        <v>13018.894384997882</v>
      </c>
      <c r="AG60" s="47">
        <v>0.96005973406544243</v>
      </c>
      <c r="AH60" s="46">
        <v>10748.062321282761</v>
      </c>
      <c r="AI60" s="46">
        <v>10288.83634191523</v>
      </c>
      <c r="AJ60" s="46">
        <v>2700.0728578332669</v>
      </c>
      <c r="AK60" s="46">
        <v>2754.5924590163936</v>
      </c>
      <c r="AL60" s="48">
        <v>20.505448654905024</v>
      </c>
      <c r="AM60" s="43">
        <v>5902823.1882244907</v>
      </c>
      <c r="AN60" s="55">
        <v>50286</v>
      </c>
      <c r="AO60" s="55">
        <v>14337</v>
      </c>
      <c r="AP60" s="43">
        <v>134057</v>
      </c>
      <c r="AQ60" s="44">
        <v>0.59645321574258814</v>
      </c>
      <c r="AR60" s="43">
        <v>8100.2729676629033</v>
      </c>
      <c r="AS60" s="50">
        <v>0.52987333333333331</v>
      </c>
      <c r="AT60" s="51">
        <v>212122.98565597888</v>
      </c>
      <c r="AU60" s="51">
        <v>1003372.8103421505</v>
      </c>
      <c r="AV60" s="52">
        <v>8.5106666666666655</v>
      </c>
      <c r="AW60" s="52">
        <v>3.42</v>
      </c>
      <c r="AX60" s="53">
        <v>0.88915234143449906</v>
      </c>
      <c r="AY60" s="53">
        <v>1.1246666666666667</v>
      </c>
      <c r="AZ60" s="54">
        <v>228939.02262618509</v>
      </c>
      <c r="BA60" s="74">
        <v>-90970</v>
      </c>
      <c r="BB60" s="51">
        <v>40073.810255518649</v>
      </c>
      <c r="BC60" s="51">
        <v>1666.1452599157039</v>
      </c>
      <c r="BD60" s="51">
        <v>249.83559715589513</v>
      </c>
      <c r="BE60" s="51">
        <v>10233.672418870334</v>
      </c>
      <c r="BF60" s="51">
        <v>2792.1876813106128</v>
      </c>
      <c r="BG60" s="51">
        <v>10008.980611032657</v>
      </c>
      <c r="BH60" s="51">
        <v>13803.569258070511</v>
      </c>
      <c r="BI60" s="51">
        <v>806.46016079287631</v>
      </c>
      <c r="BJ60" s="51">
        <v>512.95926837006209</v>
      </c>
      <c r="BK60" s="51">
        <v>47049.615307034554</v>
      </c>
      <c r="BL60" s="51">
        <v>4662.8820712986344</v>
      </c>
      <c r="BM60" s="51">
        <v>4918.2893360727157</v>
      </c>
      <c r="BN60" s="51">
        <v>11588.117121032745</v>
      </c>
      <c r="BO60" s="51">
        <v>12.402578186323819</v>
      </c>
      <c r="BP60" s="51">
        <v>1114.5201489200772</v>
      </c>
      <c r="BQ60" s="51">
        <v>4568.7277038022294</v>
      </c>
      <c r="BR60" s="51">
        <v>4.2407392590348439E-2</v>
      </c>
      <c r="BS60" s="51">
        <v>14717.932363462431</v>
      </c>
      <c r="BT60" s="51">
        <v>2286.7504851071153</v>
      </c>
      <c r="BU60" s="51">
        <v>1556.9224730896776</v>
      </c>
      <c r="BV60" s="51">
        <v>1557.5459908133871</v>
      </c>
      <c r="BW60" s="51">
        <v>65.232102017528618</v>
      </c>
      <c r="BX60" s="51">
        <v>-6975.8050514164806</v>
      </c>
      <c r="BY60" s="51"/>
      <c r="BZ60" s="51">
        <v>3171.4189999999999</v>
      </c>
      <c r="CA60" s="43">
        <v>308020.96943307482</v>
      </c>
    </row>
    <row r="61" spans="1:79" ht="16">
      <c r="A61" s="56">
        <v>1994</v>
      </c>
      <c r="B61" s="57">
        <v>2</v>
      </c>
      <c r="C61" s="69">
        <v>172096</v>
      </c>
      <c r="D61" s="69">
        <v>23137</v>
      </c>
      <c r="E61" s="43">
        <v>148959</v>
      </c>
      <c r="F61" s="43">
        <v>103618</v>
      </c>
      <c r="G61" s="43">
        <v>29249</v>
      </c>
      <c r="H61" s="43">
        <v>37272</v>
      </c>
      <c r="I61" s="43">
        <v>36242</v>
      </c>
      <c r="J61" s="43">
        <v>1030</v>
      </c>
      <c r="K61" s="43">
        <v>30043</v>
      </c>
      <c r="L61" s="43">
        <v>28086</v>
      </c>
      <c r="M61" s="43">
        <v>21989.830233953209</v>
      </c>
      <c r="N61" s="43">
        <v>5666.9351072116642</v>
      </c>
      <c r="O61" s="43">
        <v>2024.9028697817639</v>
      </c>
      <c r="P61" s="43">
        <v>14297.992256959778</v>
      </c>
      <c r="Q61" s="43">
        <v>105048</v>
      </c>
      <c r="R61" s="43">
        <v>2009387.6517985445</v>
      </c>
      <c r="S61" s="44">
        <v>0.6104034957233172</v>
      </c>
      <c r="T61" s="44">
        <v>0.63569071010828238</v>
      </c>
      <c r="U61" s="44">
        <v>0.62419228007795136</v>
      </c>
      <c r="V61" s="44">
        <v>0.61039677721980024</v>
      </c>
      <c r="W61" s="44">
        <v>0.72512731751156678</v>
      </c>
      <c r="X61" s="44">
        <v>0.80623798333689378</v>
      </c>
      <c r="Y61" s="44">
        <v>0.70647175906747761</v>
      </c>
      <c r="Z61" s="43">
        <v>2198.8103398184694</v>
      </c>
      <c r="AA61" s="72">
        <v>39425.398999999998</v>
      </c>
      <c r="AB61" s="43">
        <v>17105.381074655561</v>
      </c>
      <c r="AC61" s="43">
        <v>31956.156999999999</v>
      </c>
      <c r="AD61" s="73">
        <v>17.493590000000001</v>
      </c>
      <c r="AE61" s="43">
        <v>13574.445074655559</v>
      </c>
      <c r="AF61" s="46">
        <v>13032.819815518638</v>
      </c>
      <c r="AG61" s="47">
        <v>0.96009963897911577</v>
      </c>
      <c r="AH61" s="46">
        <v>10761.572037327307</v>
      </c>
      <c r="AI61" s="46">
        <v>10302.434382417583</v>
      </c>
      <c r="AJ61" s="46">
        <v>2677.4277136528394</v>
      </c>
      <c r="AK61" s="46">
        <v>2731.6035883424406</v>
      </c>
      <c r="AL61" s="48">
        <v>20.642252777587419</v>
      </c>
      <c r="AM61" s="43">
        <v>5924178.1812341642</v>
      </c>
      <c r="AN61" s="55">
        <v>51046</v>
      </c>
      <c r="AO61" s="55">
        <v>14086</v>
      </c>
      <c r="AP61" s="43">
        <v>134873</v>
      </c>
      <c r="AQ61" s="44">
        <v>0.61744826276817921</v>
      </c>
      <c r="AR61" s="43">
        <v>8208.3877131603385</v>
      </c>
      <c r="AS61" s="50">
        <v>0.53115333333333337</v>
      </c>
      <c r="AT61" s="51">
        <v>216131.96255452701</v>
      </c>
      <c r="AU61" s="51">
        <v>1021411.1827113635</v>
      </c>
      <c r="AV61" s="52">
        <v>7.7533333333333339</v>
      </c>
      <c r="AW61" s="52">
        <v>4.3366666666666669</v>
      </c>
      <c r="AX61" s="53">
        <v>0.86058519793459554</v>
      </c>
      <c r="AY61" s="53">
        <v>1.1619999999999999</v>
      </c>
      <c r="AZ61" s="54">
        <v>229393.90255906657</v>
      </c>
      <c r="BA61" s="74">
        <v>-92428</v>
      </c>
      <c r="BB61" s="51">
        <v>40416.557112159164</v>
      </c>
      <c r="BC61" s="51">
        <v>1670.2363804894151</v>
      </c>
      <c r="BD61" s="51">
        <v>252.05656032623381</v>
      </c>
      <c r="BE61" s="51">
        <v>10669.924548957628</v>
      </c>
      <c r="BF61" s="51">
        <v>2347.8606695346407</v>
      </c>
      <c r="BG61" s="51">
        <v>10138.420488239768</v>
      </c>
      <c r="BH61" s="51">
        <v>13974.168771194643</v>
      </c>
      <c r="BI61" s="51">
        <v>807.68725999560377</v>
      </c>
      <c r="BJ61" s="51">
        <v>556.2024334212465</v>
      </c>
      <c r="BK61" s="51">
        <v>47162.001255472263</v>
      </c>
      <c r="BL61" s="51">
        <v>4678.4757954510451</v>
      </c>
      <c r="BM61" s="51">
        <v>4902.4346826630526</v>
      </c>
      <c r="BN61" s="51">
        <v>11650.7481359987</v>
      </c>
      <c r="BO61" s="51">
        <v>12.423053125859969</v>
      </c>
      <c r="BP61" s="51">
        <v>1101.1295639249158</v>
      </c>
      <c r="BQ61" s="51">
        <v>4523.741846961756</v>
      </c>
      <c r="BR61" s="51">
        <v>3.5279488446671385E-2</v>
      </c>
      <c r="BS61" s="51">
        <v>14777.734809541314</v>
      </c>
      <c r="BT61" s="51">
        <v>2298.3443388884657</v>
      </c>
      <c r="BU61" s="51">
        <v>1595.3914626724306</v>
      </c>
      <c r="BV61" s="51">
        <v>1562.5966737399008</v>
      </c>
      <c r="BW61" s="51">
        <v>58.732022751399612</v>
      </c>
      <c r="BX61" s="51">
        <v>-6745.4441432303811</v>
      </c>
      <c r="BY61" s="51"/>
      <c r="BZ61" s="51">
        <v>3112.3130000000001</v>
      </c>
      <c r="CA61" s="43">
        <v>312793.39060036675</v>
      </c>
    </row>
    <row r="62" spans="1:79" ht="16">
      <c r="A62" s="56">
        <v>1994</v>
      </c>
      <c r="B62" s="57">
        <v>3</v>
      </c>
      <c r="C62" s="69">
        <v>173462</v>
      </c>
      <c r="D62" s="69">
        <v>23182</v>
      </c>
      <c r="E62" s="43">
        <v>150280</v>
      </c>
      <c r="F62" s="43">
        <v>104248</v>
      </c>
      <c r="G62" s="43">
        <v>29287</v>
      </c>
      <c r="H62" s="43">
        <v>38331</v>
      </c>
      <c r="I62" s="43">
        <v>37273</v>
      </c>
      <c r="J62" s="43">
        <v>1058</v>
      </c>
      <c r="K62" s="43">
        <v>30688</v>
      </c>
      <c r="L62" s="43">
        <v>29092</v>
      </c>
      <c r="M62" s="43">
        <v>22939.289742051591</v>
      </c>
      <c r="N62" s="43">
        <v>6590.3910596089981</v>
      </c>
      <c r="O62" s="43">
        <v>1898.5568806101924</v>
      </c>
      <c r="P62" s="43">
        <v>14450.341801832399</v>
      </c>
      <c r="Q62" s="43">
        <v>106090</v>
      </c>
      <c r="R62" s="43">
        <v>2023058.9754768559</v>
      </c>
      <c r="S62" s="44">
        <v>0.61160369418085803</v>
      </c>
      <c r="T62" s="44">
        <v>0.63606975673394217</v>
      </c>
      <c r="U62" s="44">
        <v>0.63649400758015506</v>
      </c>
      <c r="V62" s="44">
        <v>0.61849059641027015</v>
      </c>
      <c r="W62" s="44">
        <v>0.68730448383733056</v>
      </c>
      <c r="X62" s="44">
        <v>0.73057885329300154</v>
      </c>
      <c r="Y62" s="44">
        <v>0.67580139562770936</v>
      </c>
      <c r="Z62" s="43">
        <v>2213.3158593085191</v>
      </c>
      <c r="AA62" s="72">
        <v>39461.552000000003</v>
      </c>
      <c r="AB62" s="43">
        <v>17124.22251647303</v>
      </c>
      <c r="AC62" s="43">
        <v>32050.419000000002</v>
      </c>
      <c r="AD62" s="73">
        <v>20.96604</v>
      </c>
      <c r="AE62" s="43">
        <v>13657.802516473028</v>
      </c>
      <c r="AF62" s="46">
        <v>13113.658154415449</v>
      </c>
      <c r="AG62" s="47">
        <v>0.96015871796350305</v>
      </c>
      <c r="AH62" s="46">
        <v>10845.070940983487</v>
      </c>
      <c r="AI62" s="46">
        <v>10382.194764521195</v>
      </c>
      <c r="AJ62" s="46">
        <v>2679.9808782722516</v>
      </c>
      <c r="AK62" s="46">
        <v>2734.3771584699452</v>
      </c>
      <c r="AL62" s="48">
        <v>20.242787645777199</v>
      </c>
      <c r="AM62" s="43">
        <v>5952319.4967327034</v>
      </c>
      <c r="AN62" s="55">
        <v>51294</v>
      </c>
      <c r="AO62" s="55">
        <v>14115</v>
      </c>
      <c r="AP62" s="43">
        <v>136165</v>
      </c>
      <c r="AQ62" s="44">
        <v>0.61644712482820507</v>
      </c>
      <c r="AR62" s="43">
        <v>8315.409363417617</v>
      </c>
      <c r="AS62" s="50">
        <v>0.53320333333333336</v>
      </c>
      <c r="AT62" s="51">
        <v>221089.34884507454</v>
      </c>
      <c r="AU62" s="51">
        <v>1042345.2498698204</v>
      </c>
      <c r="AV62" s="52">
        <v>7.8006666666666673</v>
      </c>
      <c r="AW62" s="52">
        <v>4.8499999999999996</v>
      </c>
      <c r="AX62" s="53">
        <v>0.81521739130434778</v>
      </c>
      <c r="AY62" s="53">
        <v>1.2266666666666668</v>
      </c>
      <c r="AZ62" s="54">
        <v>237446.63548486581</v>
      </c>
      <c r="BA62" s="74">
        <v>-91269</v>
      </c>
      <c r="BB62" s="51">
        <v>40823.323123343915</v>
      </c>
      <c r="BC62" s="51">
        <v>1685.3154301825248</v>
      </c>
      <c r="BD62" s="51">
        <v>254.94039094624594</v>
      </c>
      <c r="BE62" s="51">
        <v>11005.776797717404</v>
      </c>
      <c r="BF62" s="51">
        <v>2063.2151519618878</v>
      </c>
      <c r="BG62" s="51">
        <v>10305.816806456918</v>
      </c>
      <c r="BH62" s="51">
        <v>14076.255984109657</v>
      </c>
      <c r="BI62" s="51">
        <v>820.33574690875753</v>
      </c>
      <c r="BJ62" s="51">
        <v>611.66681506053249</v>
      </c>
      <c r="BK62" s="51">
        <v>47642.08336902225</v>
      </c>
      <c r="BL62" s="51">
        <v>4717.0805591835615</v>
      </c>
      <c r="BM62" s="51">
        <v>4916.306606119042</v>
      </c>
      <c r="BN62" s="51">
        <v>11781.029427358377</v>
      </c>
      <c r="BO62" s="51">
        <v>12.412503980255918</v>
      </c>
      <c r="BP62" s="51">
        <v>1098.6364824575503</v>
      </c>
      <c r="BQ62" s="51">
        <v>4624.1833272409831</v>
      </c>
      <c r="BR62" s="51">
        <v>-3.5639520718385204E-3</v>
      </c>
      <c r="BS62" s="51">
        <v>14840.779793426964</v>
      </c>
      <c r="BT62" s="51">
        <v>2309.4256175068654</v>
      </c>
      <c r="BU62" s="51">
        <v>1604.1758937774466</v>
      </c>
      <c r="BV62" s="51">
        <v>1676.7759349740218</v>
      </c>
      <c r="BW62" s="51">
        <v>61.113431560205797</v>
      </c>
      <c r="BX62" s="51">
        <v>-6818.7602456866953</v>
      </c>
      <c r="BY62" s="51"/>
      <c r="BZ62" s="51">
        <v>3030.951</v>
      </c>
      <c r="CA62" s="43">
        <v>317432.63984795124</v>
      </c>
    </row>
    <row r="63" spans="1:79" ht="16">
      <c r="A63" s="56">
        <v>1994</v>
      </c>
      <c r="B63" s="57">
        <v>4</v>
      </c>
      <c r="C63" s="69">
        <v>174111</v>
      </c>
      <c r="D63" s="69">
        <v>23536</v>
      </c>
      <c r="E63" s="43">
        <v>150575</v>
      </c>
      <c r="F63" s="43">
        <v>104773</v>
      </c>
      <c r="G63" s="43">
        <v>29603</v>
      </c>
      <c r="H63" s="43">
        <v>37317</v>
      </c>
      <c r="I63" s="43">
        <v>38104</v>
      </c>
      <c r="J63" s="43">
        <v>-787</v>
      </c>
      <c r="K63" s="43">
        <v>32892</v>
      </c>
      <c r="L63" s="43">
        <v>30474</v>
      </c>
      <c r="M63" s="43">
        <v>24270.490701859628</v>
      </c>
      <c r="N63" s="43">
        <v>6629.77278330836</v>
      </c>
      <c r="O63" s="43">
        <v>2292.3655272389919</v>
      </c>
      <c r="P63" s="43">
        <v>15348.352391312274</v>
      </c>
      <c r="Q63" s="43">
        <v>111903</v>
      </c>
      <c r="R63" s="43">
        <v>2035548.5214660317</v>
      </c>
      <c r="S63" s="44">
        <v>0.64271068456329583</v>
      </c>
      <c r="T63" s="44">
        <v>0.66293797066038007</v>
      </c>
      <c r="U63" s="44">
        <v>0.64827889065297439</v>
      </c>
      <c r="V63" s="44">
        <v>0.61825530128070538</v>
      </c>
      <c r="W63" s="44">
        <v>0.70305849446673963</v>
      </c>
      <c r="X63" s="44">
        <v>0.81348034389971779</v>
      </c>
      <c r="Y63" s="44">
        <v>0.76087077269552084</v>
      </c>
      <c r="Z63" s="43">
        <v>2227.5683548323595</v>
      </c>
      <c r="AA63" s="72">
        <v>39497.529000000002</v>
      </c>
      <c r="AB63" s="43">
        <v>17153.379099533355</v>
      </c>
      <c r="AC63" s="43">
        <v>32144.789000000001</v>
      </c>
      <c r="AD63" s="73">
        <v>21.693900000000003</v>
      </c>
      <c r="AE63" s="43">
        <v>13730.781099533353</v>
      </c>
      <c r="AF63" s="46">
        <v>13183.718116177773</v>
      </c>
      <c r="AG63" s="47">
        <v>0.96015791240207216</v>
      </c>
      <c r="AH63" s="46">
        <v>10937.388170925529</v>
      </c>
      <c r="AI63" s="46">
        <v>10470.477134065934</v>
      </c>
      <c r="AJ63" s="46">
        <v>2705.7949983890453</v>
      </c>
      <c r="AK63" s="46">
        <v>2760.7120765027321</v>
      </c>
      <c r="AL63" s="48">
        <v>19.952908287866787</v>
      </c>
      <c r="AM63" s="43">
        <v>5968348.3201630535</v>
      </c>
      <c r="AN63" s="55">
        <v>54401</v>
      </c>
      <c r="AO63" s="55">
        <v>13332</v>
      </c>
      <c r="AP63" s="43">
        <v>137243</v>
      </c>
      <c r="AQ63" s="44">
        <v>0.64747883741035828</v>
      </c>
      <c r="AR63" s="43">
        <v>8421.3480867625531</v>
      </c>
      <c r="AS63" s="50">
        <v>0.53371999999999997</v>
      </c>
      <c r="AT63" s="51">
        <v>224973.24108270009</v>
      </c>
      <c r="AU63" s="51">
        <v>1064951.4788079816</v>
      </c>
      <c r="AV63" s="52">
        <v>7.969333333333334</v>
      </c>
      <c r="AW63" s="52">
        <v>5.84</v>
      </c>
      <c r="AX63" s="53">
        <v>0.80623488309594193</v>
      </c>
      <c r="AY63" s="53">
        <v>1.2403333333333333</v>
      </c>
      <c r="AZ63" s="54">
        <v>249507.61600000001</v>
      </c>
      <c r="BA63" s="74">
        <v>-93150</v>
      </c>
      <c r="BB63" s="51">
        <v>41294.108289072894</v>
      </c>
      <c r="BC63" s="51">
        <v>1711.3824089950331</v>
      </c>
      <c r="BD63" s="51">
        <v>258.48708901593159</v>
      </c>
      <c r="BE63" s="51">
        <v>11241.229165149663</v>
      </c>
      <c r="BF63" s="51">
        <v>1938.2511285923545</v>
      </c>
      <c r="BG63" s="51">
        <v>10511.169565684109</v>
      </c>
      <c r="BH63" s="51">
        <v>14109.830896815554</v>
      </c>
      <c r="BI63" s="51">
        <v>844.40562153233759</v>
      </c>
      <c r="BJ63" s="51">
        <v>679.35241328791983</v>
      </c>
      <c r="BK63" s="51">
        <v>48489.86164768452</v>
      </c>
      <c r="BL63" s="51">
        <v>4778.6963624961818</v>
      </c>
      <c r="BM63" s="51">
        <v>4959.9051064406858</v>
      </c>
      <c r="BN63" s="51">
        <v>11978.96099511178</v>
      </c>
      <c r="BO63" s="51">
        <v>12.370930749511668</v>
      </c>
      <c r="BP63" s="51">
        <v>1107.0409045179804</v>
      </c>
      <c r="BQ63" s="51">
        <v>4870.0521446399089</v>
      </c>
      <c r="BR63" s="51">
        <v>-7.4122928965181287E-2</v>
      </c>
      <c r="BS63" s="51">
        <v>14907.067315119373</v>
      </c>
      <c r="BT63" s="51">
        <v>2319.9943209623161</v>
      </c>
      <c r="BU63" s="51">
        <v>1583.2757664047258</v>
      </c>
      <c r="BV63" s="51">
        <v>1900.0837745157498</v>
      </c>
      <c r="BW63" s="51">
        <v>72.376328443947187</v>
      </c>
      <c r="BX63" s="51">
        <v>-7195.7533587854241</v>
      </c>
      <c r="BY63" s="51"/>
      <c r="BZ63" s="51">
        <v>2927.3330000000001</v>
      </c>
      <c r="CA63" s="43">
        <v>322096.34553846123</v>
      </c>
    </row>
    <row r="64" spans="1:79" ht="16">
      <c r="A64" s="41">
        <v>1995</v>
      </c>
      <c r="B64" s="42">
        <v>1</v>
      </c>
      <c r="C64" s="69">
        <v>175970</v>
      </c>
      <c r="D64" s="69">
        <v>23829</v>
      </c>
      <c r="E64" s="43">
        <v>152141</v>
      </c>
      <c r="F64" s="43">
        <v>104184</v>
      </c>
      <c r="G64" s="43">
        <v>30185</v>
      </c>
      <c r="H64" s="43">
        <v>39772</v>
      </c>
      <c r="I64" s="43">
        <v>39096</v>
      </c>
      <c r="J64" s="43">
        <v>676</v>
      </c>
      <c r="K64" s="43">
        <v>33623</v>
      </c>
      <c r="L64" s="43">
        <v>31794</v>
      </c>
      <c r="M64" s="43">
        <v>25598.440739071655</v>
      </c>
      <c r="N64" s="43">
        <v>6453.4270622477816</v>
      </c>
      <c r="O64" s="43">
        <v>2093.4285696925949</v>
      </c>
      <c r="P64" s="43">
        <v>17051.585107131279</v>
      </c>
      <c r="Q64" s="43">
        <v>112208</v>
      </c>
      <c r="R64" s="43">
        <v>2050339.792818916</v>
      </c>
      <c r="S64" s="44">
        <v>0.63765414559299882</v>
      </c>
      <c r="T64" s="44">
        <v>0.65559010980572829</v>
      </c>
      <c r="U64" s="44">
        <v>0.6595991386450224</v>
      </c>
      <c r="V64" s="44">
        <v>0.63748209535502354</v>
      </c>
      <c r="W64" s="44">
        <v>0.73776878922166378</v>
      </c>
      <c r="X64" s="44">
        <v>0.82282820657985778</v>
      </c>
      <c r="Y64" s="44">
        <v>0.78946975963024624</v>
      </c>
      <c r="Z64" s="43">
        <v>2246.2457999999997</v>
      </c>
      <c r="AA64" s="72">
        <v>39533.328999999998</v>
      </c>
      <c r="AB64" s="43">
        <v>17148.495999999999</v>
      </c>
      <c r="AC64" s="43">
        <v>32239.266</v>
      </c>
      <c r="AD64" s="73">
        <v>21.901880000000002</v>
      </c>
      <c r="AE64" s="43">
        <v>13799.8</v>
      </c>
      <c r="AF64" s="46">
        <v>13241</v>
      </c>
      <c r="AG64" s="47">
        <v>0.95950665951680469</v>
      </c>
      <c r="AH64" s="46">
        <v>11021.1</v>
      </c>
      <c r="AI64" s="46">
        <v>10550.1</v>
      </c>
      <c r="AJ64" s="46">
        <v>2706.3</v>
      </c>
      <c r="AK64" s="46">
        <v>2650</v>
      </c>
      <c r="AL64" s="48">
        <v>19.527636709365066</v>
      </c>
      <c r="AM64" s="43">
        <v>6035218.5999999996</v>
      </c>
      <c r="AN64" s="55">
        <v>53700</v>
      </c>
      <c r="AO64" s="55">
        <v>13996</v>
      </c>
      <c r="AP64" s="43">
        <v>138145</v>
      </c>
      <c r="AQ64" s="44">
        <v>0.64744959067504659</v>
      </c>
      <c r="AR64" s="43">
        <v>8579.5977725539069</v>
      </c>
      <c r="AS64" s="58">
        <v>0.54678666666666664</v>
      </c>
      <c r="AT64" s="46">
        <v>225882.24795889659</v>
      </c>
      <c r="AU64" s="46">
        <v>1091496.3187673276</v>
      </c>
      <c r="AV64" s="45">
        <v>9.0326666666666657</v>
      </c>
      <c r="AW64" s="45">
        <v>6.1633333333333331</v>
      </c>
      <c r="AX64" s="59">
        <v>0.78595755829185221</v>
      </c>
      <c r="AY64" s="59">
        <v>1.2723333333333333</v>
      </c>
      <c r="AZ64" s="54">
        <v>261635.995</v>
      </c>
      <c r="BA64" s="74">
        <v>-93599</v>
      </c>
      <c r="BB64" s="51">
        <v>41500.72209943692</v>
      </c>
      <c r="BC64" s="51">
        <v>1757.4879551429908</v>
      </c>
      <c r="BD64" s="51">
        <v>263.46520999999996</v>
      </c>
      <c r="BE64" s="51">
        <v>11267.794082746965</v>
      </c>
      <c r="BF64" s="51">
        <v>1954.210137013846</v>
      </c>
      <c r="BG64" s="51">
        <v>10615.124550230163</v>
      </c>
      <c r="BH64" s="51">
        <v>13890.913481513466</v>
      </c>
      <c r="BI64" s="51">
        <v>910.32569809068934</v>
      </c>
      <c r="BJ64" s="51">
        <v>841.40098469880525</v>
      </c>
      <c r="BK64" s="51">
        <v>50717.163992766524</v>
      </c>
      <c r="BL64" s="51">
        <v>4881.4377438998081</v>
      </c>
      <c r="BM64" s="51">
        <v>5215.6536208812768</v>
      </c>
      <c r="BN64" s="51">
        <v>12348.038572431275</v>
      </c>
      <c r="BO64" s="51">
        <v>12.779697595569504</v>
      </c>
      <c r="BP64" s="51">
        <v>1095.7081083447554</v>
      </c>
      <c r="BQ64" s="51">
        <v>5781.4913667839082</v>
      </c>
      <c r="BR64" s="51">
        <v>0.37950182707079466</v>
      </c>
      <c r="BS64" s="51">
        <v>15065.104646953769</v>
      </c>
      <c r="BT64" s="51">
        <v>2345.7690047523215</v>
      </c>
      <c r="BU64" s="51">
        <v>1475.9145000000001</v>
      </c>
      <c r="BV64" s="51">
        <v>2353.6893849889229</v>
      </c>
      <c r="BW64" s="51">
        <v>141.19784430784861</v>
      </c>
      <c r="BX64" s="51">
        <v>-9216.4418933296038</v>
      </c>
      <c r="BY64" s="51">
        <v>0</v>
      </c>
      <c r="BZ64" s="51">
        <v>2698.9110000000001</v>
      </c>
      <c r="CA64" s="60">
        <v>326869.93006738421</v>
      </c>
    </row>
    <row r="65" spans="1:79" ht="16">
      <c r="A65" s="56">
        <v>1995</v>
      </c>
      <c r="B65" s="57">
        <v>2</v>
      </c>
      <c r="C65" s="69">
        <v>177181</v>
      </c>
      <c r="D65" s="69">
        <v>24086</v>
      </c>
      <c r="E65" s="43">
        <v>153095</v>
      </c>
      <c r="F65" s="43">
        <v>105899</v>
      </c>
      <c r="G65" s="43">
        <v>30138</v>
      </c>
      <c r="H65" s="43">
        <v>39583</v>
      </c>
      <c r="I65" s="43">
        <v>39349</v>
      </c>
      <c r="J65" s="43">
        <v>234</v>
      </c>
      <c r="K65" s="43">
        <v>33755</v>
      </c>
      <c r="L65" s="43">
        <v>32194</v>
      </c>
      <c r="M65" s="43">
        <v>25916.483177202688</v>
      </c>
      <c r="N65" s="43">
        <v>6405.6691779777011</v>
      </c>
      <c r="O65" s="43">
        <v>2488.5476866316935</v>
      </c>
      <c r="P65" s="43">
        <v>17022.266312593292</v>
      </c>
      <c r="Q65" s="43">
        <v>114013</v>
      </c>
      <c r="R65" s="43">
        <v>2064760.5422222542</v>
      </c>
      <c r="S65" s="44">
        <v>0.64348321772650563</v>
      </c>
      <c r="T65" s="44">
        <v>0.65711668665426493</v>
      </c>
      <c r="U65" s="44">
        <v>0.66875705089919701</v>
      </c>
      <c r="V65" s="44">
        <v>0.64268469338483825</v>
      </c>
      <c r="W65" s="44">
        <v>0.74486742704784481</v>
      </c>
      <c r="X65" s="44">
        <v>0.81751257998384796</v>
      </c>
      <c r="Y65" s="44">
        <v>0.82074202828295884</v>
      </c>
      <c r="Z65" s="43">
        <v>2258.84</v>
      </c>
      <c r="AA65" s="72">
        <v>39557.703000000001</v>
      </c>
      <c r="AB65" s="43">
        <v>17161.292000000001</v>
      </c>
      <c r="AC65" s="43">
        <v>32319.177</v>
      </c>
      <c r="AD65" s="73">
        <v>23.148990000000001</v>
      </c>
      <c r="AE65" s="43">
        <v>13863.3</v>
      </c>
      <c r="AF65" s="46">
        <v>13292.3</v>
      </c>
      <c r="AG65" s="47">
        <v>0.95881211544148937</v>
      </c>
      <c r="AH65" s="46">
        <v>11062.7</v>
      </c>
      <c r="AI65" s="46">
        <v>10583.1</v>
      </c>
      <c r="AJ65" s="46">
        <v>2699.3</v>
      </c>
      <c r="AK65" s="46">
        <v>2617.9</v>
      </c>
      <c r="AL65" s="48">
        <v>19.217620677976925</v>
      </c>
      <c r="AM65" s="43">
        <v>6013342.0999999996</v>
      </c>
      <c r="AN65" s="49">
        <v>54521</v>
      </c>
      <c r="AO65" s="55">
        <v>14048</v>
      </c>
      <c r="AP65" s="43">
        <v>139047</v>
      </c>
      <c r="AQ65" s="44">
        <v>0.64416151238559949</v>
      </c>
      <c r="AR65" s="43">
        <v>8662.0069853339646</v>
      </c>
      <c r="AS65" s="50">
        <v>0.54524666666666666</v>
      </c>
      <c r="AT65" s="51">
        <v>226554.39073486321</v>
      </c>
      <c r="AU65" s="51">
        <v>1115465.9130589757</v>
      </c>
      <c r="AV65" s="52">
        <v>9.4543333333333326</v>
      </c>
      <c r="AW65" s="52">
        <v>5.9933333333333332</v>
      </c>
      <c r="AX65" s="53">
        <v>0.7511266900350525</v>
      </c>
      <c r="AY65" s="53">
        <v>1.3313333333333335</v>
      </c>
      <c r="AZ65" s="54">
        <v>272563.27500000002</v>
      </c>
      <c r="BA65" s="74">
        <v>-97004</v>
      </c>
      <c r="BB65" s="51">
        <v>42398.767616435325</v>
      </c>
      <c r="BC65" s="51">
        <v>1745.4303272154852</v>
      </c>
      <c r="BD65" s="51">
        <v>269.72324999999995</v>
      </c>
      <c r="BE65" s="51">
        <v>11474.23829269254</v>
      </c>
      <c r="BF65" s="51">
        <v>2136.2214937632048</v>
      </c>
      <c r="BG65" s="51">
        <v>10971.065978330165</v>
      </c>
      <c r="BH65" s="51">
        <v>14115.38904335177</v>
      </c>
      <c r="BI65" s="51">
        <v>904.97064670802956</v>
      </c>
      <c r="BJ65" s="51">
        <v>781.7285843741264</v>
      </c>
      <c r="BK65" s="51">
        <v>50598.661892153228</v>
      </c>
      <c r="BL65" s="51">
        <v>4920.8935670624505</v>
      </c>
      <c r="BM65" s="51">
        <v>5053.647945530739</v>
      </c>
      <c r="BN65" s="51">
        <v>12488.735099360249</v>
      </c>
      <c r="BO65" s="51">
        <v>11.585560911825993</v>
      </c>
      <c r="BP65" s="51">
        <v>1104.3233241620389</v>
      </c>
      <c r="BQ65" s="51">
        <v>5707.8957083844616</v>
      </c>
      <c r="BR65" s="51">
        <v>0.109136563453521</v>
      </c>
      <c r="BS65" s="51">
        <v>14991.29732465083</v>
      </c>
      <c r="BT65" s="51">
        <v>2371.2932314324926</v>
      </c>
      <c r="BU65" s="51">
        <v>1533.5336</v>
      </c>
      <c r="BV65" s="51">
        <v>2286.0944611397449</v>
      </c>
      <c r="BW65" s="51">
        <v>129.25293295493736</v>
      </c>
      <c r="BX65" s="51">
        <v>-8199.8942757179029</v>
      </c>
      <c r="BY65" s="51">
        <v>0</v>
      </c>
      <c r="BZ65" s="51">
        <v>2591.799</v>
      </c>
      <c r="CA65" s="43">
        <v>331274.69815598056</v>
      </c>
    </row>
    <row r="66" spans="1:79" ht="16">
      <c r="A66" s="56">
        <v>1995</v>
      </c>
      <c r="B66" s="57">
        <v>3</v>
      </c>
      <c r="C66" s="69">
        <v>178023</v>
      </c>
      <c r="D66" s="69">
        <v>24096</v>
      </c>
      <c r="E66" s="43">
        <v>153927</v>
      </c>
      <c r="F66" s="43">
        <v>106328</v>
      </c>
      <c r="G66" s="43">
        <v>30152</v>
      </c>
      <c r="H66" s="43">
        <v>40060</v>
      </c>
      <c r="I66" s="43">
        <v>39444</v>
      </c>
      <c r="J66" s="43">
        <v>616</v>
      </c>
      <c r="K66" s="43">
        <v>33274</v>
      </c>
      <c r="L66" s="43">
        <v>31791</v>
      </c>
      <c r="M66" s="43">
        <v>25488.11976834495</v>
      </c>
      <c r="N66" s="43">
        <v>6422.5257025448091</v>
      </c>
      <c r="O66" s="43">
        <v>1994.0348461598958</v>
      </c>
      <c r="P66" s="43">
        <v>17071.559219640247</v>
      </c>
      <c r="Q66" s="43">
        <v>115546</v>
      </c>
      <c r="R66" s="43">
        <v>2079481.3168082724</v>
      </c>
      <c r="S66" s="44">
        <v>0.64905096532470519</v>
      </c>
      <c r="T66" s="44">
        <v>0.66505530057933937</v>
      </c>
      <c r="U66" s="44">
        <v>0.67677102679755907</v>
      </c>
      <c r="V66" s="44">
        <v>0.64384950816347231</v>
      </c>
      <c r="W66" s="44">
        <v>0.7418104225521428</v>
      </c>
      <c r="X66" s="44">
        <v>0.81957157686137583</v>
      </c>
      <c r="Y66" s="44">
        <v>0.81127252571308273</v>
      </c>
      <c r="Z66" s="43">
        <v>2267.7267999999999</v>
      </c>
      <c r="AA66" s="72">
        <v>39581.885000000002</v>
      </c>
      <c r="AB66" s="43">
        <v>17160.106</v>
      </c>
      <c r="AC66" s="43">
        <v>32399.116999999998</v>
      </c>
      <c r="AD66" s="73">
        <v>23.963339999999999</v>
      </c>
      <c r="AE66" s="43">
        <v>13861.5</v>
      </c>
      <c r="AF66" s="46">
        <v>13282.9</v>
      </c>
      <c r="AG66" s="47">
        <v>0.95825848573386718</v>
      </c>
      <c r="AH66" s="46">
        <v>11063.4</v>
      </c>
      <c r="AI66" s="46">
        <v>10585.8</v>
      </c>
      <c r="AJ66" s="46">
        <v>2703.4</v>
      </c>
      <c r="AK66" s="46">
        <v>2634.6</v>
      </c>
      <c r="AL66" s="48">
        <v>19.222526947094618</v>
      </c>
      <c r="AM66" s="43">
        <v>6023209.5999999996</v>
      </c>
      <c r="AN66" s="49">
        <v>55478</v>
      </c>
      <c r="AO66" s="55">
        <v>13884</v>
      </c>
      <c r="AP66" s="43">
        <v>140043</v>
      </c>
      <c r="AQ66" s="44">
        <v>0.64500819427436507</v>
      </c>
      <c r="AR66" s="43">
        <v>8721.974698625394</v>
      </c>
      <c r="AS66" s="50">
        <v>0.53781666666666672</v>
      </c>
      <c r="AT66" s="51">
        <v>227921.10364898891</v>
      </c>
      <c r="AU66" s="51">
        <v>1145034.627456184</v>
      </c>
      <c r="AV66" s="52">
        <v>9.5436666666666667</v>
      </c>
      <c r="AW66" s="52">
        <v>5.76</v>
      </c>
      <c r="AX66" s="53">
        <v>0.76180802437785677</v>
      </c>
      <c r="AY66" s="53">
        <v>1.3126666666666666</v>
      </c>
      <c r="AZ66" s="54">
        <v>279730.53200000001</v>
      </c>
      <c r="BA66" s="74">
        <v>-96821</v>
      </c>
      <c r="BB66" s="51">
        <v>43321.430742974633</v>
      </c>
      <c r="BC66" s="51">
        <v>1761.9453908157814</v>
      </c>
      <c r="BD66" s="51">
        <v>271.68989999999997</v>
      </c>
      <c r="BE66" s="51">
        <v>11740.033802866237</v>
      </c>
      <c r="BF66" s="51">
        <v>2098.3438697669521</v>
      </c>
      <c r="BG66" s="51">
        <v>11342.862149083367</v>
      </c>
      <c r="BH66" s="51">
        <v>14368.527615144912</v>
      </c>
      <c r="BI66" s="51">
        <v>903.50174244194852</v>
      </c>
      <c r="BJ66" s="51">
        <v>834.52627285543019</v>
      </c>
      <c r="BK66" s="51">
        <v>50775.708027532659</v>
      </c>
      <c r="BL66" s="51">
        <v>4956.9761819748273</v>
      </c>
      <c r="BM66" s="51">
        <v>4842.4864638750587</v>
      </c>
      <c r="BN66" s="51">
        <v>12647.042696339875</v>
      </c>
      <c r="BO66" s="51">
        <v>13.317620714368902</v>
      </c>
      <c r="BP66" s="51">
        <v>1183.7807914703594</v>
      </c>
      <c r="BQ66" s="51">
        <v>5633.0533923391049</v>
      </c>
      <c r="BR66" s="51">
        <v>5.4822023242024766E-2</v>
      </c>
      <c r="BS66" s="51">
        <v>15397.180104855477</v>
      </c>
      <c r="BT66" s="51">
        <v>2407.4677815367213</v>
      </c>
      <c r="BU66" s="51">
        <v>1571.2876999999999</v>
      </c>
      <c r="BV66" s="51">
        <v>2000.3216556366185</v>
      </c>
      <c r="BW66" s="51">
        <v>122.73881676701009</v>
      </c>
      <c r="BX66" s="51">
        <v>-7454.2772845580257</v>
      </c>
      <c r="BY66" s="51">
        <v>0</v>
      </c>
      <c r="BZ66" s="51">
        <v>2503.4499999999998</v>
      </c>
      <c r="CA66" s="43">
        <v>335290.66689046985</v>
      </c>
    </row>
    <row r="67" spans="1:79" ht="16">
      <c r="A67" s="56">
        <v>1995</v>
      </c>
      <c r="B67" s="57">
        <v>4</v>
      </c>
      <c r="C67" s="69">
        <v>179277</v>
      </c>
      <c r="D67" s="69">
        <v>24193</v>
      </c>
      <c r="E67" s="43">
        <v>155084</v>
      </c>
      <c r="F67" s="43">
        <v>107150</v>
      </c>
      <c r="G67" s="43">
        <v>30246</v>
      </c>
      <c r="H67" s="43">
        <v>40425</v>
      </c>
      <c r="I67" s="43">
        <v>39383</v>
      </c>
      <c r="J67" s="43">
        <v>1042</v>
      </c>
      <c r="K67" s="43">
        <v>34574</v>
      </c>
      <c r="L67" s="43">
        <v>33118</v>
      </c>
      <c r="M67" s="43">
        <v>26651.956315380707</v>
      </c>
      <c r="N67" s="43">
        <v>6937.1936208290826</v>
      </c>
      <c r="O67" s="43">
        <v>2511.9090387934261</v>
      </c>
      <c r="P67" s="43">
        <v>17202.853655758197</v>
      </c>
      <c r="Q67" s="43">
        <v>117570</v>
      </c>
      <c r="R67" s="43">
        <v>2094386.4345975937</v>
      </c>
      <c r="S67" s="44">
        <v>0.65580079987951601</v>
      </c>
      <c r="T67" s="44">
        <v>0.66581427904806345</v>
      </c>
      <c r="U67" s="44">
        <v>0.68147854261720553</v>
      </c>
      <c r="V67" s="44">
        <v>0.64865551126120402</v>
      </c>
      <c r="W67" s="44">
        <v>0.75516283912766824</v>
      </c>
      <c r="X67" s="44">
        <v>0.80457757110936656</v>
      </c>
      <c r="Y67" s="44">
        <v>0.79885725865984702</v>
      </c>
      <c r="Z67" s="43">
        <v>2274.8105</v>
      </c>
      <c r="AA67" s="72">
        <v>39605.875999999997</v>
      </c>
      <c r="AB67" s="43">
        <v>17115.928</v>
      </c>
      <c r="AC67" s="43">
        <v>32479.085999999999</v>
      </c>
      <c r="AD67" s="73">
        <v>43.058999999999997</v>
      </c>
      <c r="AE67" s="43">
        <v>13853.5</v>
      </c>
      <c r="AF67" s="46">
        <v>13323.7</v>
      </c>
      <c r="AG67" s="47">
        <v>0.96175695672573724</v>
      </c>
      <c r="AH67" s="46">
        <v>11084.2</v>
      </c>
      <c r="AI67" s="46">
        <v>10642.9</v>
      </c>
      <c r="AJ67" s="46">
        <v>2683.4</v>
      </c>
      <c r="AK67" s="46">
        <v>2653.5</v>
      </c>
      <c r="AL67" s="48">
        <v>19.060771931267762</v>
      </c>
      <c r="AM67" s="43">
        <v>6001451.9000000004</v>
      </c>
      <c r="AN67" s="49">
        <v>55793</v>
      </c>
      <c r="AO67" s="55">
        <v>14084</v>
      </c>
      <c r="AP67" s="43">
        <v>141000</v>
      </c>
      <c r="AQ67" s="44">
        <v>0.65951341763876192</v>
      </c>
      <c r="AR67" s="43">
        <v>8759.4958282642874</v>
      </c>
      <c r="AS67" s="50">
        <v>0.5406333333333333</v>
      </c>
      <c r="AT67" s="51">
        <v>230411.70460107338</v>
      </c>
      <c r="AU67" s="51">
        <v>1176834.8330088858</v>
      </c>
      <c r="AV67" s="52">
        <v>9.3926666666666652</v>
      </c>
      <c r="AW67" s="52">
        <v>5.72</v>
      </c>
      <c r="AX67" s="53">
        <v>0.759493670886076</v>
      </c>
      <c r="AY67" s="53">
        <v>1.3166666666666667</v>
      </c>
      <c r="AZ67" s="54">
        <v>283457.29700000002</v>
      </c>
      <c r="BA67" s="74">
        <v>-98646</v>
      </c>
      <c r="BB67" s="51">
        <v>44080.079541153114</v>
      </c>
      <c r="BC67" s="51">
        <v>1761.1363268257433</v>
      </c>
      <c r="BD67" s="51">
        <v>277.12163999999996</v>
      </c>
      <c r="BE67" s="51">
        <v>12029.93382169426</v>
      </c>
      <c r="BF67" s="51">
        <v>2041.2244994559965</v>
      </c>
      <c r="BG67" s="51">
        <v>11680.947322356305</v>
      </c>
      <c r="BH67" s="51">
        <v>14630.169859989843</v>
      </c>
      <c r="BI67" s="51">
        <v>888.20191275933234</v>
      </c>
      <c r="BJ67" s="51">
        <v>771.34415807163793</v>
      </c>
      <c r="BK67" s="51">
        <v>51536.466087547582</v>
      </c>
      <c r="BL67" s="51">
        <v>4985.692507062914</v>
      </c>
      <c r="BM67" s="51">
        <v>4706.2119697129274</v>
      </c>
      <c r="BN67" s="51">
        <v>12853.183631868596</v>
      </c>
      <c r="BO67" s="51">
        <v>14.3171207782356</v>
      </c>
      <c r="BP67" s="51">
        <v>1235.187776022846</v>
      </c>
      <c r="BQ67" s="51">
        <v>5559.5595324925216</v>
      </c>
      <c r="BR67" s="51">
        <v>0.45653958623365948</v>
      </c>
      <c r="BS67" s="51">
        <v>15299.417923539928</v>
      </c>
      <c r="BT67" s="51">
        <v>2386.4699822784651</v>
      </c>
      <c r="BU67" s="51">
        <v>1542.2642000000001</v>
      </c>
      <c r="BV67" s="51">
        <v>2961.894498234713</v>
      </c>
      <c r="BW67" s="51">
        <v>-8.1895940297960852</v>
      </c>
      <c r="BX67" s="51">
        <v>-7456.3865463944676</v>
      </c>
      <c r="BY67" s="51">
        <v>0</v>
      </c>
      <c r="BZ67" s="51">
        <v>2433.864</v>
      </c>
      <c r="CA67" s="43">
        <v>338998.3300192646</v>
      </c>
    </row>
    <row r="68" spans="1:79" ht="16">
      <c r="A68" s="56">
        <v>1996</v>
      </c>
      <c r="B68" s="57">
        <v>1</v>
      </c>
      <c r="C68" s="69">
        <v>180434</v>
      </c>
      <c r="D68" s="69">
        <v>24248</v>
      </c>
      <c r="E68" s="43">
        <v>156186</v>
      </c>
      <c r="F68" s="43">
        <v>106609</v>
      </c>
      <c r="G68" s="43">
        <v>30290</v>
      </c>
      <c r="H68" s="43">
        <v>40991</v>
      </c>
      <c r="I68" s="43">
        <v>40319</v>
      </c>
      <c r="J68" s="43">
        <v>672</v>
      </c>
      <c r="K68" s="43">
        <v>35930</v>
      </c>
      <c r="L68" s="43">
        <v>33386</v>
      </c>
      <c r="M68" s="43">
        <v>26719.653545280416</v>
      </c>
      <c r="N68" s="43">
        <v>6711.4662551637884</v>
      </c>
      <c r="O68" s="43">
        <v>2339.1093299957229</v>
      </c>
      <c r="P68" s="43">
        <v>17669.077960120903</v>
      </c>
      <c r="Q68" s="43">
        <v>119405</v>
      </c>
      <c r="R68" s="43">
        <v>2109674.6332872119</v>
      </c>
      <c r="S68" s="44">
        <v>0.66176552091069307</v>
      </c>
      <c r="T68" s="44">
        <v>0.67436145165980355</v>
      </c>
      <c r="U68" s="44">
        <v>0.69570815450643775</v>
      </c>
      <c r="V68" s="44">
        <v>0.65780401299635405</v>
      </c>
      <c r="W68" s="44">
        <v>0.75513498469245754</v>
      </c>
      <c r="X68" s="44">
        <v>0.82792188342418982</v>
      </c>
      <c r="Y68" s="44">
        <v>0.80372189520605175</v>
      </c>
      <c r="Z68" s="43">
        <v>2280.2428999999997</v>
      </c>
      <c r="AA68" s="72">
        <v>39669.394</v>
      </c>
      <c r="AB68" s="43">
        <v>17174.126</v>
      </c>
      <c r="AC68" s="43">
        <v>32591.715</v>
      </c>
      <c r="AD68" s="73">
        <v>49.527730000000005</v>
      </c>
      <c r="AE68" s="43">
        <v>13900.6</v>
      </c>
      <c r="AF68" s="46">
        <v>13305.3</v>
      </c>
      <c r="AG68" s="47">
        <v>0.95717451045278612</v>
      </c>
      <c r="AH68" s="46">
        <v>11100.7</v>
      </c>
      <c r="AI68" s="46">
        <v>10647.7</v>
      </c>
      <c r="AJ68" s="46">
        <v>2682.8</v>
      </c>
      <c r="AK68" s="46">
        <v>2630.1</v>
      </c>
      <c r="AL68" s="48">
        <v>19.06080111442061</v>
      </c>
      <c r="AM68" s="43">
        <v>5979884.2999999998</v>
      </c>
      <c r="AN68" s="49">
        <v>56412</v>
      </c>
      <c r="AO68" s="55">
        <v>14381</v>
      </c>
      <c r="AP68" s="43">
        <v>141805</v>
      </c>
      <c r="AQ68" s="44">
        <v>0.66962355392555384</v>
      </c>
      <c r="AR68" s="43">
        <v>8644.924194604062</v>
      </c>
      <c r="AS68" s="50">
        <v>0.55088333333333339</v>
      </c>
      <c r="AT68" s="51">
        <v>231106.75123477241</v>
      </c>
      <c r="AU68" s="51">
        <v>1204253.6717286843</v>
      </c>
      <c r="AV68" s="52">
        <v>8.6773333333333351</v>
      </c>
      <c r="AW68" s="52">
        <v>5.2633333333333328</v>
      </c>
      <c r="AX68" s="53">
        <v>0.77679958570688756</v>
      </c>
      <c r="AY68" s="53">
        <v>1.2873333333333334</v>
      </c>
      <c r="AZ68" s="54">
        <v>292785.56400000001</v>
      </c>
      <c r="BA68" s="74">
        <v>-104776</v>
      </c>
      <c r="BB68" s="51">
        <v>45084.489328410498</v>
      </c>
      <c r="BC68" s="51">
        <v>1711.5851869212356</v>
      </c>
      <c r="BD68" s="51">
        <v>288.69364000000002</v>
      </c>
      <c r="BE68" s="51">
        <v>12152.764787149117</v>
      </c>
      <c r="BF68" s="51">
        <v>2348.5146683380381</v>
      </c>
      <c r="BG68" s="51">
        <v>12122.26598065803</v>
      </c>
      <c r="BH68" s="51">
        <v>14834.203207941686</v>
      </c>
      <c r="BI68" s="51">
        <v>848.11609195739891</v>
      </c>
      <c r="BJ68" s="51">
        <v>778.34576544499282</v>
      </c>
      <c r="BK68" s="51">
        <v>54553.980896474925</v>
      </c>
      <c r="BL68" s="51">
        <v>5003.3790013253174</v>
      </c>
      <c r="BM68" s="51">
        <v>4567.060903330801</v>
      </c>
      <c r="BN68" s="51">
        <v>13047.208486195037</v>
      </c>
      <c r="BO68" s="51">
        <v>15.334473797447192</v>
      </c>
      <c r="BP68" s="51">
        <v>1181.6727621211601</v>
      </c>
      <c r="BQ68" s="51">
        <v>6246.46948573998</v>
      </c>
      <c r="BR68" s="51">
        <v>1.1185560170731441</v>
      </c>
      <c r="BS68" s="51">
        <v>15662.000842741687</v>
      </c>
      <c r="BT68" s="51">
        <v>2436.2737879810402</v>
      </c>
      <c r="BU68" s="51">
        <v>1599.0618768721163</v>
      </c>
      <c r="BV68" s="51">
        <v>4676.3909752298814</v>
      </c>
      <c r="BW68" s="51">
        <v>118.00974512337804</v>
      </c>
      <c r="BX68" s="51">
        <v>-9469.4915680644262</v>
      </c>
      <c r="BY68" s="51">
        <v>0</v>
      </c>
      <c r="BZ68" s="51">
        <v>2415.4630000000002</v>
      </c>
      <c r="CA68" s="43">
        <v>342354.3194500489</v>
      </c>
    </row>
    <row r="69" spans="1:79" ht="16">
      <c r="A69" s="56">
        <v>1996</v>
      </c>
      <c r="B69" s="57">
        <v>2</v>
      </c>
      <c r="C69" s="69">
        <v>181582</v>
      </c>
      <c r="D69" s="69">
        <v>24487</v>
      </c>
      <c r="E69" s="43">
        <v>157095</v>
      </c>
      <c r="F69" s="43">
        <v>108607</v>
      </c>
      <c r="G69" s="43">
        <v>30390</v>
      </c>
      <c r="H69" s="43">
        <v>40687</v>
      </c>
      <c r="I69" s="43">
        <v>40201</v>
      </c>
      <c r="J69" s="43">
        <v>486</v>
      </c>
      <c r="K69" s="43">
        <v>36293</v>
      </c>
      <c r="L69" s="43">
        <v>34395</v>
      </c>
      <c r="M69" s="43">
        <v>27629.05999498774</v>
      </c>
      <c r="N69" s="43">
        <v>7025.887143157961</v>
      </c>
      <c r="O69" s="43">
        <v>2718.6842927153134</v>
      </c>
      <c r="P69" s="43">
        <v>17884.48855911447</v>
      </c>
      <c r="Q69" s="43">
        <v>121099</v>
      </c>
      <c r="R69" s="43">
        <v>2124471.2116185138</v>
      </c>
      <c r="S69" s="44">
        <v>0.66691081715147982</v>
      </c>
      <c r="T69" s="44">
        <v>0.67652177115655532</v>
      </c>
      <c r="U69" s="44">
        <v>0.69848634419216848</v>
      </c>
      <c r="V69" s="44">
        <v>0.65679958209994771</v>
      </c>
      <c r="W69" s="44">
        <v>0.75717080428732808</v>
      </c>
      <c r="X69" s="44">
        <v>0.8091873818869022</v>
      </c>
      <c r="Y69" s="44">
        <v>0.76560169277722145</v>
      </c>
      <c r="Z69" s="43">
        <v>2295.1627000000003</v>
      </c>
      <c r="AA69" s="72">
        <v>39693.834000000003</v>
      </c>
      <c r="AB69" s="43">
        <v>17201.751</v>
      </c>
      <c r="AC69" s="43">
        <v>32665.873</v>
      </c>
      <c r="AD69" s="73">
        <v>49.443309999999997</v>
      </c>
      <c r="AE69" s="43">
        <v>13949.7</v>
      </c>
      <c r="AF69" s="46">
        <v>13366</v>
      </c>
      <c r="AG69" s="47">
        <v>0.95815680623956068</v>
      </c>
      <c r="AH69" s="46">
        <v>11177.2</v>
      </c>
      <c r="AI69" s="46">
        <v>10732</v>
      </c>
      <c r="AJ69" s="46">
        <v>2687.5</v>
      </c>
      <c r="AK69" s="46">
        <v>2618.8000000000002</v>
      </c>
      <c r="AL69" s="48">
        <v>18.905348647355723</v>
      </c>
      <c r="AM69" s="43">
        <v>6028903.2000000002</v>
      </c>
      <c r="AN69" s="49">
        <v>57637</v>
      </c>
      <c r="AO69" s="55">
        <v>14600</v>
      </c>
      <c r="AP69" s="43">
        <v>142495</v>
      </c>
      <c r="AQ69" s="44">
        <v>0.66656286306308465</v>
      </c>
      <c r="AR69" s="43">
        <v>8689.4207971243322</v>
      </c>
      <c r="AS69" s="50">
        <v>0.55421333333333334</v>
      </c>
      <c r="AT69" s="51">
        <v>235649.49019012507</v>
      </c>
      <c r="AU69" s="51">
        <v>1216868.2620989522</v>
      </c>
      <c r="AV69" s="52">
        <v>7.448666666666667</v>
      </c>
      <c r="AW69" s="52">
        <v>5.376666666666666</v>
      </c>
      <c r="AX69" s="53">
        <v>0.79702444208289047</v>
      </c>
      <c r="AY69" s="53">
        <v>1.2546666666666668</v>
      </c>
      <c r="AZ69" s="54">
        <v>295757.59499999997</v>
      </c>
      <c r="BA69" s="74">
        <v>-112193</v>
      </c>
      <c r="BB69" s="51">
        <v>45859.779555837071</v>
      </c>
      <c r="BC69" s="51">
        <v>1741.6195987729222</v>
      </c>
      <c r="BD69" s="51">
        <v>291.65467999999998</v>
      </c>
      <c r="BE69" s="51">
        <v>12477.300811946163</v>
      </c>
      <c r="BF69" s="51">
        <v>2196.9492072393723</v>
      </c>
      <c r="BG69" s="51">
        <v>12302.095381297668</v>
      </c>
      <c r="BH69" s="51">
        <v>15187.620682311783</v>
      </c>
      <c r="BI69" s="51">
        <v>853.21596820078264</v>
      </c>
      <c r="BJ69" s="51">
        <v>809.32322606838079</v>
      </c>
      <c r="BK69" s="51">
        <v>51777.624436782222</v>
      </c>
      <c r="BL69" s="51">
        <v>5010.1985490809611</v>
      </c>
      <c r="BM69" s="51">
        <v>4414.4881790864283</v>
      </c>
      <c r="BN69" s="51">
        <v>13226.152657612334</v>
      </c>
      <c r="BO69" s="51">
        <v>15.57716132991861</v>
      </c>
      <c r="BP69" s="51">
        <v>1338.8990722995188</v>
      </c>
      <c r="BQ69" s="51">
        <v>6174.600073458163</v>
      </c>
      <c r="BR69" s="51">
        <v>2.0158053696508094</v>
      </c>
      <c r="BS69" s="51">
        <v>15942.015864259143</v>
      </c>
      <c r="BT69" s="51">
        <v>2505.8493236509662</v>
      </c>
      <c r="BU69" s="51">
        <v>1736.4135748855429</v>
      </c>
      <c r="BV69" s="51">
        <v>1285.5068060931317</v>
      </c>
      <c r="BW69" s="51">
        <v>125.90736965646478</v>
      </c>
      <c r="BX69" s="51">
        <v>-5917.8448809451511</v>
      </c>
      <c r="BY69" s="51">
        <v>0</v>
      </c>
      <c r="BZ69" s="51">
        <v>2370.4340000000002</v>
      </c>
      <c r="CA69" s="43">
        <v>345453.1199565712</v>
      </c>
    </row>
    <row r="70" spans="1:79" ht="16">
      <c r="A70" s="56">
        <v>1996</v>
      </c>
      <c r="B70" s="57">
        <v>3</v>
      </c>
      <c r="C70" s="69">
        <v>183352</v>
      </c>
      <c r="D70" s="69">
        <v>24584</v>
      </c>
      <c r="E70" s="43">
        <v>158768</v>
      </c>
      <c r="F70" s="43">
        <v>109123</v>
      </c>
      <c r="G70" s="43">
        <v>30653</v>
      </c>
      <c r="H70" s="43">
        <v>40784</v>
      </c>
      <c r="I70" s="43">
        <v>40349</v>
      </c>
      <c r="J70" s="43">
        <v>435</v>
      </c>
      <c r="K70" s="43">
        <v>37785</v>
      </c>
      <c r="L70" s="43">
        <v>34993</v>
      </c>
      <c r="M70" s="43">
        <v>28087.241823747383</v>
      </c>
      <c r="N70" s="43">
        <v>7097.7813678201392</v>
      </c>
      <c r="O70" s="43">
        <v>2465.3057464990875</v>
      </c>
      <c r="P70" s="43">
        <v>18524.15470942816</v>
      </c>
      <c r="Q70" s="43">
        <v>123177</v>
      </c>
      <c r="R70" s="43">
        <v>2139183.202871786</v>
      </c>
      <c r="S70" s="44">
        <v>0.67180614337449274</v>
      </c>
      <c r="T70" s="44">
        <v>0.68460361243734136</v>
      </c>
      <c r="U70" s="44">
        <v>0.70293282876064334</v>
      </c>
      <c r="V70" s="44">
        <v>0.66165208555354527</v>
      </c>
      <c r="W70" s="44">
        <v>0.75191213444488558</v>
      </c>
      <c r="X70" s="44">
        <v>0.81336267253450689</v>
      </c>
      <c r="Y70" s="44">
        <v>0.78161467338688628</v>
      </c>
      <c r="Z70" s="43">
        <v>2309.5572000000002</v>
      </c>
      <c r="AA70" s="72">
        <v>39717.743000000002</v>
      </c>
      <c r="AB70" s="43">
        <v>17306.771000000001</v>
      </c>
      <c r="AC70" s="43">
        <v>32739.75</v>
      </c>
      <c r="AD70" s="73">
        <v>50.159309999999998</v>
      </c>
      <c r="AE70" s="43">
        <v>14108.2</v>
      </c>
      <c r="AF70" s="46">
        <v>13496.9</v>
      </c>
      <c r="AG70" s="47">
        <v>0.95667058873562882</v>
      </c>
      <c r="AH70" s="46">
        <v>11305.5</v>
      </c>
      <c r="AI70" s="46">
        <v>10863.3</v>
      </c>
      <c r="AJ70" s="46">
        <v>2687.1</v>
      </c>
      <c r="AK70" s="46">
        <v>2636.7</v>
      </c>
      <c r="AL70" s="48">
        <v>18.481616241412102</v>
      </c>
      <c r="AM70" s="43">
        <v>6155250.5</v>
      </c>
      <c r="AN70" s="49">
        <v>59108</v>
      </c>
      <c r="AO70" s="55">
        <v>14612</v>
      </c>
      <c r="AP70" s="43">
        <v>144156</v>
      </c>
      <c r="AQ70" s="44">
        <v>0.66886334004978076</v>
      </c>
      <c r="AR70" s="43">
        <v>8763.3242036867923</v>
      </c>
      <c r="AS70" s="50">
        <v>0.55293333333333328</v>
      </c>
      <c r="AT70" s="51">
        <v>239587.00192105776</v>
      </c>
      <c r="AU70" s="51">
        <v>1224370.2731780773</v>
      </c>
      <c r="AV70" s="52">
        <v>7.2153333333333336</v>
      </c>
      <c r="AW70" s="52">
        <v>5.46</v>
      </c>
      <c r="AX70" s="53">
        <v>0.78472403871305274</v>
      </c>
      <c r="AY70" s="53">
        <v>1.2743333333333331</v>
      </c>
      <c r="AZ70" s="54">
        <v>302927.59100000001</v>
      </c>
      <c r="BA70" s="74">
        <v>-110738</v>
      </c>
      <c r="BB70" s="51">
        <v>46050.404856975081</v>
      </c>
      <c r="BC70" s="51">
        <v>1731.2479074990144</v>
      </c>
      <c r="BD70" s="51">
        <v>311.87013000000002</v>
      </c>
      <c r="BE70" s="51">
        <v>12586.485681007121</v>
      </c>
      <c r="BF70" s="51">
        <v>2215.9506509462972</v>
      </c>
      <c r="BG70" s="51">
        <v>12139.51586815585</v>
      </c>
      <c r="BH70" s="51">
        <v>15450.875230870384</v>
      </c>
      <c r="BI70" s="51">
        <v>959.94459887676874</v>
      </c>
      <c r="BJ70" s="51">
        <v>654.51478961965245</v>
      </c>
      <c r="BK70" s="51">
        <v>51732.54645428915</v>
      </c>
      <c r="BL70" s="51">
        <v>5056.5691731284915</v>
      </c>
      <c r="BM70" s="51">
        <v>4398.1717464761023</v>
      </c>
      <c r="BN70" s="51">
        <v>13375.750104993806</v>
      </c>
      <c r="BO70" s="51">
        <v>15.81459193589002</v>
      </c>
      <c r="BP70" s="51">
        <v>1268.9418489341699</v>
      </c>
      <c r="BQ70" s="51">
        <v>6097.0255309474096</v>
      </c>
      <c r="BR70" s="51">
        <v>2.8437690087077949</v>
      </c>
      <c r="BS70" s="51">
        <v>16047.888057790045</v>
      </c>
      <c r="BT70" s="51">
        <v>2556.9450600807963</v>
      </c>
      <c r="BU70" s="51">
        <v>1738.9614748486911</v>
      </c>
      <c r="BV70" s="51">
        <v>1088.0515368114091</v>
      </c>
      <c r="BW70" s="51">
        <v>85.583559333631072</v>
      </c>
      <c r="BX70" s="51">
        <v>-5682.1415973140683</v>
      </c>
      <c r="BY70" s="51">
        <v>0</v>
      </c>
      <c r="BZ70" s="51">
        <v>2331.1990000000001</v>
      </c>
      <c r="CA70" s="43">
        <v>348445.17946897075</v>
      </c>
    </row>
    <row r="71" spans="1:79" ht="16">
      <c r="A71" s="56">
        <v>1996</v>
      </c>
      <c r="B71" s="57">
        <v>4</v>
      </c>
      <c r="C71" s="69">
        <v>184086</v>
      </c>
      <c r="D71" s="69">
        <v>24690</v>
      </c>
      <c r="E71" s="43">
        <v>159396</v>
      </c>
      <c r="F71" s="43">
        <v>109544</v>
      </c>
      <c r="G71" s="43">
        <v>30836</v>
      </c>
      <c r="H71" s="43">
        <v>40762</v>
      </c>
      <c r="I71" s="43">
        <v>40256</v>
      </c>
      <c r="J71" s="43">
        <v>506</v>
      </c>
      <c r="K71" s="43">
        <v>38631</v>
      </c>
      <c r="L71" s="43">
        <v>35687</v>
      </c>
      <c r="M71" s="43">
        <v>28607.044635984461</v>
      </c>
      <c r="N71" s="43">
        <v>7375.0995241226728</v>
      </c>
      <c r="O71" s="43">
        <v>2879.9656089738028</v>
      </c>
      <c r="P71" s="43">
        <v>18351.979502887985</v>
      </c>
      <c r="Q71" s="43">
        <v>124311</v>
      </c>
      <c r="R71" s="43">
        <v>2153692.6451194803</v>
      </c>
      <c r="S71" s="44">
        <v>0.67528763729995767</v>
      </c>
      <c r="T71" s="44">
        <v>0.68462900752209155</v>
      </c>
      <c r="U71" s="44">
        <v>0.70573355817875216</v>
      </c>
      <c r="V71" s="44">
        <v>0.66571442766295708</v>
      </c>
      <c r="W71" s="44">
        <v>0.77122000465947038</v>
      </c>
      <c r="X71" s="44">
        <v>0.82181186426429798</v>
      </c>
      <c r="Y71" s="44">
        <v>0.78188423911447091</v>
      </c>
      <c r="Z71" s="43">
        <v>2320.9052999999999</v>
      </c>
      <c r="AA71" s="72">
        <v>39741.247000000003</v>
      </c>
      <c r="AB71" s="43">
        <v>17353.609</v>
      </c>
      <c r="AC71" s="43">
        <v>32813.447999999997</v>
      </c>
      <c r="AD71" s="73">
        <v>49.521140000000003</v>
      </c>
      <c r="AE71" s="43">
        <v>14221.1</v>
      </c>
      <c r="AF71" s="46">
        <v>13632.5</v>
      </c>
      <c r="AG71" s="47">
        <v>0.95861079663317184</v>
      </c>
      <c r="AH71" s="46">
        <v>11439.4</v>
      </c>
      <c r="AI71" s="46">
        <v>11005.3</v>
      </c>
      <c r="AJ71" s="46">
        <v>2672.1</v>
      </c>
      <c r="AK71" s="46">
        <v>2643.5</v>
      </c>
      <c r="AL71" s="48">
        <v>18.051052089510602</v>
      </c>
      <c r="AM71" s="43">
        <v>6276932.9000000004</v>
      </c>
      <c r="AN71" s="49">
        <v>59899</v>
      </c>
      <c r="AO71" s="55">
        <v>14773</v>
      </c>
      <c r="AP71" s="43">
        <v>144623</v>
      </c>
      <c r="AQ71" s="44">
        <v>0.67720730245167238</v>
      </c>
      <c r="AR71" s="43">
        <v>8866.6445826192576</v>
      </c>
      <c r="AS71" s="50">
        <v>0.57830000000000004</v>
      </c>
      <c r="AT71" s="51">
        <v>245812.59483622384</v>
      </c>
      <c r="AU71" s="51">
        <v>1237261.0732120746</v>
      </c>
      <c r="AV71" s="52">
        <v>6.6343333333333332</v>
      </c>
      <c r="AW71" s="52">
        <v>5.4</v>
      </c>
      <c r="AX71" s="53">
        <v>0.79260237780713338</v>
      </c>
      <c r="AY71" s="53">
        <v>1.2616666666666667</v>
      </c>
      <c r="AZ71" s="54">
        <v>319975.81</v>
      </c>
      <c r="BA71" s="74">
        <v>-117725</v>
      </c>
      <c r="BB71" s="51">
        <v>46556.326258777342</v>
      </c>
      <c r="BC71" s="51">
        <v>1716.5473068068281</v>
      </c>
      <c r="BD71" s="51">
        <v>283.78154999999998</v>
      </c>
      <c r="BE71" s="51">
        <v>12745.448719897598</v>
      </c>
      <c r="BF71" s="51">
        <v>2244.5854734762906</v>
      </c>
      <c r="BG71" s="51">
        <v>12205.12276988845</v>
      </c>
      <c r="BH71" s="51">
        <v>15693.300878876154</v>
      </c>
      <c r="BI71" s="51">
        <v>1011.7233409650496</v>
      </c>
      <c r="BJ71" s="51">
        <v>655.81621886697383</v>
      </c>
      <c r="BK71" s="51">
        <v>51702.848212453704</v>
      </c>
      <c r="BL71" s="51">
        <v>5121.8532764652264</v>
      </c>
      <c r="BM71" s="51">
        <v>4408.2791711066702</v>
      </c>
      <c r="BN71" s="51">
        <v>13437.888751198821</v>
      </c>
      <c r="BO71" s="51">
        <v>14.273772936744175</v>
      </c>
      <c r="BP71" s="51">
        <v>984.48631664515165</v>
      </c>
      <c r="BQ71" s="51">
        <v>6026.9049098544492</v>
      </c>
      <c r="BR71" s="51">
        <v>2.0218696045682516</v>
      </c>
      <c r="BS71" s="51">
        <v>16202.095235209126</v>
      </c>
      <c r="BT71" s="51">
        <v>2650.9318282871973</v>
      </c>
      <c r="BU71" s="51">
        <v>1839.5630733936496</v>
      </c>
      <c r="BV71" s="51">
        <v>1021.0506818655783</v>
      </c>
      <c r="BW71" s="51">
        <v>-6.5006741134738881</v>
      </c>
      <c r="BX71" s="51">
        <v>-5146.5219536763616</v>
      </c>
      <c r="BY71" s="51">
        <v>0</v>
      </c>
      <c r="BZ71" s="51">
        <v>2297.7579999999998</v>
      </c>
      <c r="CA71" s="43">
        <v>351380.20009356597</v>
      </c>
    </row>
    <row r="72" spans="1:79" ht="16">
      <c r="A72" s="56">
        <v>1997</v>
      </c>
      <c r="B72" s="57">
        <v>1</v>
      </c>
      <c r="C72" s="69">
        <v>186181</v>
      </c>
      <c r="D72" s="69">
        <v>24955</v>
      </c>
      <c r="E72" s="43">
        <v>161226</v>
      </c>
      <c r="F72" s="43">
        <v>110395</v>
      </c>
      <c r="G72" s="43">
        <v>31015</v>
      </c>
      <c r="H72" s="43">
        <v>41861</v>
      </c>
      <c r="I72" s="43">
        <v>41544</v>
      </c>
      <c r="J72" s="43">
        <v>317</v>
      </c>
      <c r="K72" s="43">
        <v>39072</v>
      </c>
      <c r="L72" s="43">
        <v>36162</v>
      </c>
      <c r="M72" s="43">
        <v>28887.155781512738</v>
      </c>
      <c r="N72" s="43">
        <v>7143.7784767491376</v>
      </c>
      <c r="O72" s="43">
        <v>2696.3471658402327</v>
      </c>
      <c r="P72" s="43">
        <v>19047.030138923368</v>
      </c>
      <c r="Q72" s="43">
        <v>126469</v>
      </c>
      <c r="R72" s="43">
        <v>2169123.0240904763</v>
      </c>
      <c r="S72" s="44">
        <v>0.67927984058523694</v>
      </c>
      <c r="T72" s="44">
        <v>0.69283029122695772</v>
      </c>
      <c r="U72" s="44">
        <v>0.7020473964210866</v>
      </c>
      <c r="V72" s="44">
        <v>0.672684382823031</v>
      </c>
      <c r="W72" s="44">
        <v>0.78450040950040945</v>
      </c>
      <c r="X72" s="44">
        <v>0.8458049886621315</v>
      </c>
      <c r="Y72" s="44">
        <v>0.75092247959491298</v>
      </c>
      <c r="Z72" s="43">
        <v>2332.5888</v>
      </c>
      <c r="AA72" s="72">
        <v>39764.470999999998</v>
      </c>
      <c r="AB72" s="43">
        <v>17486.322</v>
      </c>
      <c r="AC72" s="43">
        <v>32887.07</v>
      </c>
      <c r="AD72" s="73">
        <v>49.54862</v>
      </c>
      <c r="AE72" s="43">
        <v>14392.1</v>
      </c>
      <c r="AF72" s="46">
        <v>13760.3</v>
      </c>
      <c r="AG72" s="47">
        <v>0.9561009164750105</v>
      </c>
      <c r="AH72" s="46">
        <v>11693.1</v>
      </c>
      <c r="AI72" s="46">
        <v>11234.5</v>
      </c>
      <c r="AJ72" s="46">
        <v>2711</v>
      </c>
      <c r="AK72" s="46">
        <v>2643.4</v>
      </c>
      <c r="AL72" s="48">
        <v>17.695099060854535</v>
      </c>
      <c r="AM72" s="43">
        <v>6267829.2000000002</v>
      </c>
      <c r="AN72" s="49">
        <v>60999</v>
      </c>
      <c r="AO72" s="55">
        <v>15372</v>
      </c>
      <c r="AP72" s="43">
        <v>145854</v>
      </c>
      <c r="AQ72" s="44">
        <v>0.68597673424702443</v>
      </c>
      <c r="AR72" s="43">
        <v>9063.0610868657859</v>
      </c>
      <c r="AS72" s="50">
        <v>0.56933333333333336</v>
      </c>
      <c r="AT72" s="51">
        <v>256106.72659243076</v>
      </c>
      <c r="AU72" s="51">
        <v>1240405.5180885056</v>
      </c>
      <c r="AV72" s="52">
        <v>5.8833333333333337</v>
      </c>
      <c r="AW72" s="52">
        <v>5.42</v>
      </c>
      <c r="AX72" s="53">
        <v>0.8493771234428088</v>
      </c>
      <c r="AY72" s="53">
        <v>1.1773333333333331</v>
      </c>
      <c r="AZ72" s="54">
        <v>319311.35200000001</v>
      </c>
      <c r="BA72" s="74">
        <v>-124939</v>
      </c>
      <c r="BB72" s="51">
        <v>47610.196867939201</v>
      </c>
      <c r="BC72" s="51">
        <v>1943.1052774691757</v>
      </c>
      <c r="BD72" s="51">
        <v>298.51616000000001</v>
      </c>
      <c r="BE72" s="51">
        <v>13258.100215146307</v>
      </c>
      <c r="BF72" s="51">
        <v>2065.6415876707274</v>
      </c>
      <c r="BG72" s="51">
        <v>12461.294215511645</v>
      </c>
      <c r="BH72" s="51">
        <v>16017.688701200686</v>
      </c>
      <c r="BI72" s="51">
        <v>1092.9671499565702</v>
      </c>
      <c r="BJ72" s="51">
        <v>472.88356098409099</v>
      </c>
      <c r="BK72" s="51">
        <v>52655.580594563355</v>
      </c>
      <c r="BL72" s="51">
        <v>5216.830426399988</v>
      </c>
      <c r="BM72" s="51">
        <v>4497.0235646750107</v>
      </c>
      <c r="BN72" s="51">
        <v>13498.812360334296</v>
      </c>
      <c r="BO72" s="51">
        <v>15.627763462249984</v>
      </c>
      <c r="BP72" s="51">
        <v>1101.9119680555198</v>
      </c>
      <c r="BQ72" s="51">
        <v>5977.878872535719</v>
      </c>
      <c r="BR72" s="51">
        <v>1.1276567686823258</v>
      </c>
      <c r="BS72" s="51">
        <v>16066.348446386372</v>
      </c>
      <c r="BT72" s="51">
        <v>2600.8479929618288</v>
      </c>
      <c r="BU72" s="51">
        <v>1905.5558000000001</v>
      </c>
      <c r="BV72" s="51">
        <v>1643.0144616108662</v>
      </c>
      <c r="BW72" s="51">
        <v>130.60128137282496</v>
      </c>
      <c r="BX72" s="51">
        <v>-5045.3837266241535</v>
      </c>
      <c r="BY72" s="51">
        <v>0</v>
      </c>
      <c r="BZ72" s="51">
        <v>2295.1149999999998</v>
      </c>
      <c r="CA72" s="43">
        <v>354347.47942101106</v>
      </c>
    </row>
    <row r="73" spans="1:79" ht="16">
      <c r="A73" s="56">
        <v>1997</v>
      </c>
      <c r="B73" s="57">
        <v>2</v>
      </c>
      <c r="C73" s="69">
        <v>187882</v>
      </c>
      <c r="D73" s="69">
        <v>25083</v>
      </c>
      <c r="E73" s="43">
        <v>162799</v>
      </c>
      <c r="F73" s="43">
        <v>110353</v>
      </c>
      <c r="G73" s="43">
        <v>31345</v>
      </c>
      <c r="H73" s="43">
        <v>42718</v>
      </c>
      <c r="I73" s="43">
        <v>42173</v>
      </c>
      <c r="J73" s="43">
        <v>545</v>
      </c>
      <c r="K73" s="43">
        <v>42103</v>
      </c>
      <c r="L73" s="43">
        <v>38637</v>
      </c>
      <c r="M73" s="43">
        <v>31134.653109235736</v>
      </c>
      <c r="N73" s="43">
        <v>7674.2264326465956</v>
      </c>
      <c r="O73" s="43">
        <v>2959.7908670467145</v>
      </c>
      <c r="P73" s="43">
        <v>20500.635809542429</v>
      </c>
      <c r="Q73" s="43">
        <v>128232</v>
      </c>
      <c r="R73" s="43">
        <v>2185221.0378334112</v>
      </c>
      <c r="S73" s="44">
        <v>0.68251349251125704</v>
      </c>
      <c r="T73" s="44">
        <v>0.6934202060659882</v>
      </c>
      <c r="U73" s="44">
        <v>0.70167490827883239</v>
      </c>
      <c r="V73" s="44">
        <v>0.67858582505394449</v>
      </c>
      <c r="W73" s="44">
        <v>0.78431465691280911</v>
      </c>
      <c r="X73" s="44">
        <v>0.83645210549473303</v>
      </c>
      <c r="Y73" s="44">
        <v>0.721383102100011</v>
      </c>
      <c r="Z73" s="43">
        <v>2361.3065999999999</v>
      </c>
      <c r="AA73" s="72">
        <v>39785.857000000004</v>
      </c>
      <c r="AB73" s="43">
        <v>17565.898000000001</v>
      </c>
      <c r="AC73" s="43">
        <v>32984.86</v>
      </c>
      <c r="AD73" s="73">
        <v>48.264290000000003</v>
      </c>
      <c r="AE73" s="43">
        <v>14483.6</v>
      </c>
      <c r="AF73" s="46">
        <v>13866.4</v>
      </c>
      <c r="AG73" s="47">
        <v>0.95738628517771818</v>
      </c>
      <c r="AH73" s="46">
        <v>11773.9</v>
      </c>
      <c r="AI73" s="46">
        <v>11322.7</v>
      </c>
      <c r="AJ73" s="46">
        <v>2757.5</v>
      </c>
      <c r="AK73" s="46">
        <v>2701.3</v>
      </c>
      <c r="AL73" s="48">
        <v>17.547056233618115</v>
      </c>
      <c r="AM73" s="43">
        <v>6281506.7000000002</v>
      </c>
      <c r="AN73" s="49">
        <v>62116</v>
      </c>
      <c r="AO73" s="55">
        <v>15551</v>
      </c>
      <c r="AP73" s="43">
        <v>147248</v>
      </c>
      <c r="AQ73" s="44">
        <v>0.68063203950537043</v>
      </c>
      <c r="AR73" s="43">
        <v>9199.7386651967299</v>
      </c>
      <c r="AS73" s="50">
        <v>0.5547266666666667</v>
      </c>
      <c r="AT73" s="51">
        <v>262538.04645696667</v>
      </c>
      <c r="AU73" s="51">
        <v>1246523.1831362038</v>
      </c>
      <c r="AV73" s="52">
        <v>5.3476666666666661</v>
      </c>
      <c r="AW73" s="52">
        <v>5.6133333333333333</v>
      </c>
      <c r="AX73" s="53">
        <v>0.87438064704167884</v>
      </c>
      <c r="AY73" s="53">
        <v>1.1436666666666666</v>
      </c>
      <c r="AZ73" s="54">
        <v>326859.74599999998</v>
      </c>
      <c r="BA73" s="74">
        <v>-141148</v>
      </c>
      <c r="BB73" s="51">
        <v>47984.409351332004</v>
      </c>
      <c r="BC73" s="51">
        <v>1931.9959748103404</v>
      </c>
      <c r="BD73" s="51">
        <v>310.08170000000001</v>
      </c>
      <c r="BE73" s="51">
        <v>13468.189470809129</v>
      </c>
      <c r="BF73" s="51">
        <v>1946.2602380344556</v>
      </c>
      <c r="BG73" s="51">
        <v>12483.073313390301</v>
      </c>
      <c r="BH73" s="51">
        <v>16167.359212884285</v>
      </c>
      <c r="BI73" s="51">
        <v>1134.5598708214798</v>
      </c>
      <c r="BJ73" s="51">
        <v>542.88957058200765</v>
      </c>
      <c r="BK73" s="51">
        <v>53900.311839735383</v>
      </c>
      <c r="BL73" s="51">
        <v>5331.9992111418187</v>
      </c>
      <c r="BM73" s="51">
        <v>4669.8388250122061</v>
      </c>
      <c r="BN73" s="51">
        <v>13651.88710260201</v>
      </c>
      <c r="BO73" s="51">
        <v>9.7872896570418995</v>
      </c>
      <c r="BP73" s="51">
        <v>1079.3074443462426</v>
      </c>
      <c r="BQ73" s="51">
        <v>5916.0988079911222</v>
      </c>
      <c r="BR73" s="51">
        <v>1.0154955498649765</v>
      </c>
      <c r="BS73" s="51">
        <v>16395.515333561161</v>
      </c>
      <c r="BT73" s="51">
        <v>2647.7762265951492</v>
      </c>
      <c r="BU73" s="51">
        <v>1907.0856000000001</v>
      </c>
      <c r="BV73" s="51">
        <v>2176.7496995411398</v>
      </c>
      <c r="BW73" s="51">
        <v>113.25080373762718</v>
      </c>
      <c r="BX73" s="51">
        <v>-5915.9024884033788</v>
      </c>
      <c r="BY73" s="51">
        <v>0</v>
      </c>
      <c r="BZ73" s="51">
        <v>2263.261</v>
      </c>
      <c r="CA73" s="43">
        <v>357479.89308868698</v>
      </c>
    </row>
    <row r="74" spans="1:79" ht="16">
      <c r="A74" s="56">
        <v>1997</v>
      </c>
      <c r="B74" s="57">
        <v>3</v>
      </c>
      <c r="C74" s="69">
        <v>189782</v>
      </c>
      <c r="D74" s="69">
        <v>25293</v>
      </c>
      <c r="E74" s="43">
        <v>164489</v>
      </c>
      <c r="F74" s="43">
        <v>110899</v>
      </c>
      <c r="G74" s="43">
        <v>31487</v>
      </c>
      <c r="H74" s="43">
        <v>42753</v>
      </c>
      <c r="I74" s="43">
        <v>42413</v>
      </c>
      <c r="J74" s="43">
        <v>340</v>
      </c>
      <c r="K74" s="43">
        <v>44621</v>
      </c>
      <c r="L74" s="43">
        <v>39978</v>
      </c>
      <c r="M74" s="43">
        <v>32178.311673548011</v>
      </c>
      <c r="N74" s="43">
        <v>8364.440577093812</v>
      </c>
      <c r="O74" s="43">
        <v>2712.0835792317775</v>
      </c>
      <c r="P74" s="43">
        <v>21101.787517222423</v>
      </c>
      <c r="Q74" s="43">
        <v>130260</v>
      </c>
      <c r="R74" s="43">
        <v>2201156.4929778511</v>
      </c>
      <c r="S74" s="44">
        <v>0.68636646257284673</v>
      </c>
      <c r="T74" s="44">
        <v>0.70421735092291182</v>
      </c>
      <c r="U74" s="44">
        <v>0.7075300917839108</v>
      </c>
      <c r="V74" s="44">
        <v>0.68179567585410139</v>
      </c>
      <c r="W74" s="44">
        <v>0.77624885143766387</v>
      </c>
      <c r="X74" s="44">
        <v>0.84771624393416378</v>
      </c>
      <c r="Y74" s="44">
        <v>0.69849551635906548</v>
      </c>
      <c r="Z74" s="43">
        <v>2377.8487999999998</v>
      </c>
      <c r="AA74" s="72">
        <v>39807.196000000004</v>
      </c>
      <c r="AB74" s="43">
        <v>17632.705999999998</v>
      </c>
      <c r="AC74" s="43">
        <v>33082.892</v>
      </c>
      <c r="AD74" s="73">
        <v>49.267470000000003</v>
      </c>
      <c r="AE74" s="43">
        <v>14627.5</v>
      </c>
      <c r="AF74" s="46">
        <v>13952.6</v>
      </c>
      <c r="AG74" s="47">
        <v>0.95386087848231071</v>
      </c>
      <c r="AH74" s="46">
        <v>11917.9</v>
      </c>
      <c r="AI74" s="46">
        <v>11438.6</v>
      </c>
      <c r="AJ74" s="46">
        <v>2755.9</v>
      </c>
      <c r="AK74" s="46">
        <v>2704.1</v>
      </c>
      <c r="AL74" s="48">
        <v>17.043362487867718</v>
      </c>
      <c r="AM74" s="43">
        <v>6375434.5</v>
      </c>
      <c r="AN74" s="49">
        <v>63663</v>
      </c>
      <c r="AO74" s="55">
        <v>15523</v>
      </c>
      <c r="AP74" s="43">
        <v>148966</v>
      </c>
      <c r="AQ74" s="44">
        <v>0.68215701914965654</v>
      </c>
      <c r="AR74" s="43">
        <v>9340.3615547200588</v>
      </c>
      <c r="AS74" s="50">
        <v>0.55780333333333343</v>
      </c>
      <c r="AT74" s="51">
        <v>270051.55641802854</v>
      </c>
      <c r="AU74" s="51">
        <v>1263439.3951188913</v>
      </c>
      <c r="AV74" s="52">
        <v>5.2583333333333337</v>
      </c>
      <c r="AW74" s="52">
        <v>5.5633333333333326</v>
      </c>
      <c r="AX74" s="53">
        <v>0.91519219035997557</v>
      </c>
      <c r="AY74" s="53">
        <v>1.0926666666666667</v>
      </c>
      <c r="AZ74" s="54">
        <v>330961.47600000002</v>
      </c>
      <c r="BA74" s="74">
        <v>-147139</v>
      </c>
      <c r="BB74" s="51">
        <v>49260.855092824648</v>
      </c>
      <c r="BC74" s="51">
        <v>1919.7031993884802</v>
      </c>
      <c r="BD74" s="51">
        <v>299.85775000000001</v>
      </c>
      <c r="BE74" s="51">
        <v>13910.897132450253</v>
      </c>
      <c r="BF74" s="51">
        <v>1924.1704167367307</v>
      </c>
      <c r="BG74" s="51">
        <v>13159.578397887926</v>
      </c>
      <c r="BH74" s="51">
        <v>16412.19914234824</v>
      </c>
      <c r="BI74" s="51">
        <v>969.57697166472076</v>
      </c>
      <c r="BJ74" s="51">
        <v>664.87208234829495</v>
      </c>
      <c r="BK74" s="51">
        <v>54370.199512689891</v>
      </c>
      <c r="BL74" s="51">
        <v>5391.4743125434015</v>
      </c>
      <c r="BM74" s="51">
        <v>4826.7279944401907</v>
      </c>
      <c r="BN74" s="51">
        <v>13788.619345695233</v>
      </c>
      <c r="BO74" s="51">
        <v>12.296491834225437</v>
      </c>
      <c r="BP74" s="51">
        <v>1293.7258779190956</v>
      </c>
      <c r="BQ74" s="51">
        <v>5828.0997365301564</v>
      </c>
      <c r="BR74" s="51">
        <v>0.30175480919478259</v>
      </c>
      <c r="BS74" s="51">
        <v>16456.733846338095</v>
      </c>
      <c r="BT74" s="51">
        <v>2681.305344254235</v>
      </c>
      <c r="BU74" s="51">
        <v>2084.8371999999999</v>
      </c>
      <c r="BV74" s="51">
        <v>1873.6139076231043</v>
      </c>
      <c r="BW74" s="51">
        <v>132.46370070295123</v>
      </c>
      <c r="BX74" s="51">
        <v>-5109.3444198652433</v>
      </c>
      <c r="BY74" s="51">
        <v>0</v>
      </c>
      <c r="BZ74" s="51">
        <v>2227.201</v>
      </c>
      <c r="CA74" s="43">
        <v>360776.87606535741</v>
      </c>
    </row>
    <row r="75" spans="1:79" ht="16">
      <c r="A75" s="56">
        <v>1997</v>
      </c>
      <c r="B75" s="57">
        <v>4</v>
      </c>
      <c r="C75" s="69">
        <v>192523</v>
      </c>
      <c r="D75" s="69">
        <v>25467</v>
      </c>
      <c r="E75" s="43">
        <v>167056</v>
      </c>
      <c r="F75" s="43">
        <v>114307</v>
      </c>
      <c r="G75" s="43">
        <v>31500</v>
      </c>
      <c r="H75" s="43">
        <v>43976</v>
      </c>
      <c r="I75" s="43">
        <v>43395</v>
      </c>
      <c r="J75" s="43">
        <v>581</v>
      </c>
      <c r="K75" s="43">
        <v>44411</v>
      </c>
      <c r="L75" s="43">
        <v>41671</v>
      </c>
      <c r="M75" s="43">
        <v>33825.879435703515</v>
      </c>
      <c r="N75" s="43">
        <v>8669.3698245145242</v>
      </c>
      <c r="O75" s="43">
        <v>3484.4494134045985</v>
      </c>
      <c r="P75" s="43">
        <v>21672.060197784391</v>
      </c>
      <c r="Q75" s="43">
        <v>133088</v>
      </c>
      <c r="R75" s="43">
        <v>2218119.3844810249</v>
      </c>
      <c r="S75" s="44">
        <v>0.69128363883795707</v>
      </c>
      <c r="T75" s="44">
        <v>0.70775193120281343</v>
      </c>
      <c r="U75" s="44">
        <v>0.71142857142857141</v>
      </c>
      <c r="V75" s="44">
        <v>0.68761378038944576</v>
      </c>
      <c r="W75" s="44">
        <v>0.79047983607664762</v>
      </c>
      <c r="X75" s="44">
        <v>0.85210338124835017</v>
      </c>
      <c r="Y75" s="44">
        <v>0.72202994479599025</v>
      </c>
      <c r="Z75" s="43">
        <v>2403.6918999999998</v>
      </c>
      <c r="AA75" s="72">
        <v>39828.366000000002</v>
      </c>
      <c r="AB75" s="43">
        <v>17705.613000000001</v>
      </c>
      <c r="AC75" s="43">
        <v>33181.065000000002</v>
      </c>
      <c r="AD75" s="73">
        <v>51.050690000000003</v>
      </c>
      <c r="AE75" s="43">
        <v>14776.9</v>
      </c>
      <c r="AF75" s="46">
        <v>14131.5</v>
      </c>
      <c r="AG75" s="47">
        <v>0.95632372148420852</v>
      </c>
      <c r="AH75" s="46">
        <v>12076.8</v>
      </c>
      <c r="AI75" s="46">
        <v>11615</v>
      </c>
      <c r="AJ75" s="46">
        <v>2780</v>
      </c>
      <c r="AK75" s="46">
        <v>2750.4</v>
      </c>
      <c r="AL75" s="48">
        <v>16.541155621101627</v>
      </c>
      <c r="AM75" s="43">
        <v>6463539.9000000004</v>
      </c>
      <c r="AN75" s="49">
        <v>64535</v>
      </c>
      <c r="AO75" s="55">
        <v>16076</v>
      </c>
      <c r="AP75" s="43">
        <v>150980</v>
      </c>
      <c r="AQ75" s="44">
        <v>0.69122172663746051</v>
      </c>
      <c r="AR75" s="43">
        <v>9484.9246712718614</v>
      </c>
      <c r="AS75" s="50">
        <v>0.56472</v>
      </c>
      <c r="AT75" s="51">
        <v>276925</v>
      </c>
      <c r="AU75" s="51">
        <v>1275294</v>
      </c>
      <c r="AV75" s="52">
        <v>4.9996666666666663</v>
      </c>
      <c r="AW75" s="52">
        <v>5.7033333333333331</v>
      </c>
      <c r="AX75" s="53">
        <v>0.88994363690299605</v>
      </c>
      <c r="AY75" s="53">
        <v>1.1236666666666668</v>
      </c>
      <c r="AZ75" s="54">
        <v>333627.255</v>
      </c>
      <c r="BA75" s="74">
        <v>-144208</v>
      </c>
      <c r="BB75" s="51">
        <v>50411.538687904154</v>
      </c>
      <c r="BC75" s="51">
        <v>1966.1955483320039</v>
      </c>
      <c r="BD75" s="51">
        <v>354.54439000000002</v>
      </c>
      <c r="BE75" s="51">
        <v>14321.813181594305</v>
      </c>
      <c r="BF75" s="51">
        <v>1992.9277575580873</v>
      </c>
      <c r="BG75" s="51">
        <v>13241.054073210129</v>
      </c>
      <c r="BH75" s="51">
        <v>16664.752943566793</v>
      </c>
      <c r="BI75" s="51">
        <v>1077.8960075572293</v>
      </c>
      <c r="BJ75" s="51">
        <v>792.35478608560641</v>
      </c>
      <c r="BK75" s="51">
        <v>54612.908053011379</v>
      </c>
      <c r="BL75" s="51">
        <v>5450.6960499147935</v>
      </c>
      <c r="BM75" s="51">
        <v>4904.4096158725915</v>
      </c>
      <c r="BN75" s="51">
        <v>13919.681191368465</v>
      </c>
      <c r="BO75" s="51">
        <v>14.288455046482676</v>
      </c>
      <c r="BP75" s="51">
        <v>1286.0547096791418</v>
      </c>
      <c r="BQ75" s="51">
        <v>5773.9225829430061</v>
      </c>
      <c r="BR75" s="51">
        <v>0.55509287225791537</v>
      </c>
      <c r="BS75" s="51">
        <v>16988.402373714369</v>
      </c>
      <c r="BT75" s="51">
        <v>2440.070436188787</v>
      </c>
      <c r="BU75" s="51">
        <v>2121.5214000000001</v>
      </c>
      <c r="BV75" s="51">
        <v>1438.6219312248902</v>
      </c>
      <c r="BW75" s="51">
        <v>274.68421418659665</v>
      </c>
      <c r="BX75" s="51">
        <v>-4201.3693651072244</v>
      </c>
      <c r="BY75" s="51">
        <v>0</v>
      </c>
      <c r="BZ75" s="51">
        <v>2186.933</v>
      </c>
      <c r="CA75" s="43">
        <v>364092.04561293148</v>
      </c>
    </row>
    <row r="76" spans="1:79" ht="16">
      <c r="A76" s="41">
        <v>1998</v>
      </c>
      <c r="B76" s="42">
        <v>1</v>
      </c>
      <c r="C76" s="69">
        <v>194436</v>
      </c>
      <c r="D76" s="69">
        <v>25855</v>
      </c>
      <c r="E76" s="43">
        <v>168581</v>
      </c>
      <c r="F76" s="43">
        <v>114114</v>
      </c>
      <c r="G76" s="43">
        <v>31848</v>
      </c>
      <c r="H76" s="43">
        <v>45807</v>
      </c>
      <c r="I76" s="43">
        <v>45206</v>
      </c>
      <c r="J76" s="43">
        <v>601</v>
      </c>
      <c r="K76" s="43">
        <v>45227</v>
      </c>
      <c r="L76" s="43">
        <v>42560</v>
      </c>
      <c r="M76" s="43">
        <v>34480.701746213344</v>
      </c>
      <c r="N76" s="43">
        <v>8484.1452124794905</v>
      </c>
      <c r="O76" s="43">
        <v>3090.2721471460859</v>
      </c>
      <c r="P76" s="43">
        <v>22906.284386587769</v>
      </c>
      <c r="Q76" s="43">
        <v>134570</v>
      </c>
      <c r="R76" s="43">
        <v>2236705.1034030775</v>
      </c>
      <c r="S76" s="44">
        <v>0.69210434281717381</v>
      </c>
      <c r="T76" s="44">
        <v>0.70552254762781075</v>
      </c>
      <c r="U76" s="44">
        <v>0.7169053001758352</v>
      </c>
      <c r="V76" s="44">
        <v>0.68347122063442911</v>
      </c>
      <c r="W76" s="44">
        <v>0.7911424591505074</v>
      </c>
      <c r="X76" s="44">
        <v>0.84241071428571423</v>
      </c>
      <c r="Y76" s="44">
        <v>0.69031236115861738</v>
      </c>
      <c r="Z76" s="43">
        <v>2418.8643999999999</v>
      </c>
      <c r="AA76" s="72">
        <v>39852.650999999998</v>
      </c>
      <c r="AB76" s="43">
        <v>17803.810000000001</v>
      </c>
      <c r="AC76" s="43">
        <v>33282.122000000003</v>
      </c>
      <c r="AD76" s="73">
        <v>50.00544</v>
      </c>
      <c r="AE76" s="43">
        <v>14974.1</v>
      </c>
      <c r="AF76" s="46">
        <v>14298</v>
      </c>
      <c r="AG76" s="47">
        <v>0.95484870543137812</v>
      </c>
      <c r="AH76" s="46">
        <v>12251.8</v>
      </c>
      <c r="AI76" s="46">
        <v>11767.4</v>
      </c>
      <c r="AJ76" s="46">
        <v>2796.1</v>
      </c>
      <c r="AK76" s="46">
        <v>2739.2</v>
      </c>
      <c r="AL76" s="48">
        <v>15.893845193809639</v>
      </c>
      <c r="AM76" s="43">
        <v>6497504.4000000004</v>
      </c>
      <c r="AN76" s="49">
        <v>65015</v>
      </c>
      <c r="AO76" s="55">
        <v>16637</v>
      </c>
      <c r="AP76" s="43">
        <v>151944</v>
      </c>
      <c r="AQ76" s="44">
        <v>0.6996945989572495</v>
      </c>
      <c r="AR76" s="43">
        <v>9691.8755631351614</v>
      </c>
      <c r="AS76" s="50">
        <v>0.53371333333333337</v>
      </c>
      <c r="AT76" s="46">
        <v>283782</v>
      </c>
      <c r="AU76" s="46">
        <v>1256504</v>
      </c>
      <c r="AV76" s="52">
        <v>4.5956666666666672</v>
      </c>
      <c r="AW76" s="52">
        <v>5.53</v>
      </c>
      <c r="AX76" s="53">
        <v>0.92024539877300615</v>
      </c>
      <c r="AY76" s="53">
        <v>1.0866666666666667</v>
      </c>
      <c r="AZ76" s="54">
        <v>343789.17200000002</v>
      </c>
      <c r="BA76" s="75">
        <v>-179195</v>
      </c>
      <c r="BB76" s="51">
        <v>50727.42523148669</v>
      </c>
      <c r="BC76" s="51">
        <v>2011.7115090372261</v>
      </c>
      <c r="BD76" s="51">
        <v>332.16467999999998</v>
      </c>
      <c r="BE76" s="51">
        <v>14541.907368369424</v>
      </c>
      <c r="BF76" s="51">
        <v>1833.3345993156079</v>
      </c>
      <c r="BG76" s="51">
        <v>13044.802888142636</v>
      </c>
      <c r="BH76" s="51">
        <v>16898.029961201333</v>
      </c>
      <c r="BI76" s="51">
        <v>1095.8491643181992</v>
      </c>
      <c r="BJ76" s="51">
        <v>969.62506110226582</v>
      </c>
      <c r="BK76" s="51">
        <v>56478.17118014225</v>
      </c>
      <c r="BL76" s="51">
        <v>5465.1494029339401</v>
      </c>
      <c r="BM76" s="51">
        <v>5058.6489890730973</v>
      </c>
      <c r="BN76" s="51">
        <v>14103.159203041312</v>
      </c>
      <c r="BO76" s="51">
        <v>18.791613826213524</v>
      </c>
      <c r="BP76" s="51">
        <v>1537.1636158944723</v>
      </c>
      <c r="BQ76" s="51">
        <v>5786.675576770851</v>
      </c>
      <c r="BR76" s="51">
        <v>1.2165876276887793</v>
      </c>
      <c r="BS76" s="51">
        <v>16689.540780355303</v>
      </c>
      <c r="BT76" s="51">
        <v>2929.8086286671933</v>
      </c>
      <c r="BU76" s="51">
        <v>2130.4924999999998</v>
      </c>
      <c r="BV76" s="51">
        <v>2627.8134316910782</v>
      </c>
      <c r="BW76" s="51">
        <v>129.71085026109841</v>
      </c>
      <c r="BX76" s="51">
        <v>-5750.7459486555599</v>
      </c>
      <c r="BY76" s="51">
        <v>0</v>
      </c>
      <c r="BZ76" s="51">
        <v>2113.5149999999999</v>
      </c>
      <c r="CA76" s="43">
        <v>367641.03891404427</v>
      </c>
    </row>
    <row r="77" spans="1:79" ht="16">
      <c r="A77" s="56">
        <v>1998</v>
      </c>
      <c r="B77" s="57">
        <v>2</v>
      </c>
      <c r="C77" s="69">
        <v>195906</v>
      </c>
      <c r="D77" s="69">
        <v>25916</v>
      </c>
      <c r="E77" s="43">
        <v>169990</v>
      </c>
      <c r="F77" s="43">
        <v>115736</v>
      </c>
      <c r="G77" s="43">
        <v>32083</v>
      </c>
      <c r="H77" s="43">
        <v>46188</v>
      </c>
      <c r="I77" s="43">
        <v>45649</v>
      </c>
      <c r="J77" s="43">
        <v>539</v>
      </c>
      <c r="K77" s="43">
        <v>45968</v>
      </c>
      <c r="L77" s="43">
        <v>44069</v>
      </c>
      <c r="M77" s="43">
        <v>35761.091325108071</v>
      </c>
      <c r="N77" s="43">
        <v>8924.3576443639304</v>
      </c>
      <c r="O77" s="43">
        <v>3667.6831087554615</v>
      </c>
      <c r="P77" s="43">
        <v>23169.050571988686</v>
      </c>
      <c r="Q77" s="43">
        <v>137435</v>
      </c>
      <c r="R77" s="43">
        <v>2255443.7340254863</v>
      </c>
      <c r="S77" s="44">
        <v>0.70153543025736831</v>
      </c>
      <c r="T77" s="44">
        <v>0.70640941452961914</v>
      </c>
      <c r="U77" s="44">
        <v>0.72349842595767233</v>
      </c>
      <c r="V77" s="44">
        <v>0.69002606847904668</v>
      </c>
      <c r="W77" s="44">
        <v>0.79509658893143054</v>
      </c>
      <c r="X77" s="44">
        <v>0.816651160679843</v>
      </c>
      <c r="Y77" s="44">
        <v>0.67762009446284532</v>
      </c>
      <c r="Z77" s="43">
        <v>2431.3715000000002</v>
      </c>
      <c r="AA77" s="72">
        <v>39938.572</v>
      </c>
      <c r="AB77" s="43">
        <v>17905.777000000002</v>
      </c>
      <c r="AC77" s="43">
        <v>33398.538999999997</v>
      </c>
      <c r="AD77" s="73">
        <v>54.558750000000003</v>
      </c>
      <c r="AE77" s="43">
        <v>15107.2</v>
      </c>
      <c r="AF77" s="46">
        <v>14435.4</v>
      </c>
      <c r="AG77" s="47">
        <v>0.9555311374708747</v>
      </c>
      <c r="AH77" s="46">
        <v>12363.8</v>
      </c>
      <c r="AI77" s="46">
        <v>11864.7</v>
      </c>
      <c r="AJ77" s="46">
        <v>2818.1</v>
      </c>
      <c r="AK77" s="46">
        <v>2756</v>
      </c>
      <c r="AL77" s="48">
        <v>15.629464166788182</v>
      </c>
      <c r="AM77" s="43">
        <v>6591560.7000000002</v>
      </c>
      <c r="AN77" s="49">
        <v>66505</v>
      </c>
      <c r="AO77" s="55">
        <v>16814</v>
      </c>
      <c r="AP77" s="43">
        <v>153176</v>
      </c>
      <c r="AQ77" s="44">
        <v>0.70103075514260826</v>
      </c>
      <c r="AR77" s="43">
        <v>9820.9523164240818</v>
      </c>
      <c r="AS77" s="50">
        <v>0.5226966666666667</v>
      </c>
      <c r="AT77" s="51">
        <v>299727</v>
      </c>
      <c r="AU77" s="51">
        <v>1262685</v>
      </c>
      <c r="AV77" s="52">
        <v>4.3576666666666668</v>
      </c>
      <c r="AW77" s="52">
        <v>5.56</v>
      </c>
      <c r="AX77" s="53">
        <v>0.90881551045137832</v>
      </c>
      <c r="AY77" s="53">
        <v>1.1003333333333334</v>
      </c>
      <c r="AZ77" s="54">
        <v>349355.69300000003</v>
      </c>
      <c r="BA77" s="74">
        <v>-186216</v>
      </c>
      <c r="BB77" s="51">
        <v>52194.49856741789</v>
      </c>
      <c r="BC77" s="51">
        <v>2017.2871376475009</v>
      </c>
      <c r="BD77" s="51">
        <v>343.24635000000001</v>
      </c>
      <c r="BE77" s="51">
        <v>15151.684544422733</v>
      </c>
      <c r="BF77" s="51">
        <v>1805.9456452094503</v>
      </c>
      <c r="BG77" s="51">
        <v>13654.186668198454</v>
      </c>
      <c r="BH77" s="51">
        <v>17174.114359746629</v>
      </c>
      <c r="BI77" s="51">
        <v>1129.4203018261094</v>
      </c>
      <c r="BJ77" s="51">
        <v>918.61356036702136</v>
      </c>
      <c r="BK77" s="51">
        <v>56475.942479416852</v>
      </c>
      <c r="BL77" s="51">
        <v>5496.5661948119541</v>
      </c>
      <c r="BM77" s="51">
        <v>5143.1426119662465</v>
      </c>
      <c r="BN77" s="51">
        <v>14263.560884577209</v>
      </c>
      <c r="BO77" s="51">
        <v>18.906160929830222</v>
      </c>
      <c r="BP77" s="51">
        <v>1596.3223183232967</v>
      </c>
      <c r="BQ77" s="51">
        <v>5685.7398570631576</v>
      </c>
      <c r="BR77" s="51">
        <v>1.0070602384770146</v>
      </c>
      <c r="BS77" s="51">
        <v>16850.610582779533</v>
      </c>
      <c r="BT77" s="51">
        <v>3044.0962668093098</v>
      </c>
      <c r="BU77" s="51">
        <v>2189.5554999999999</v>
      </c>
      <c r="BV77" s="51">
        <v>2086.1502366532964</v>
      </c>
      <c r="BW77" s="51">
        <v>100.2848052645323</v>
      </c>
      <c r="BX77" s="51">
        <v>-4281.443911998962</v>
      </c>
      <c r="BY77" s="51">
        <v>0</v>
      </c>
      <c r="BZ77" s="51">
        <v>2076.41</v>
      </c>
      <c r="CA77" s="43">
        <v>371204.62156108243</v>
      </c>
    </row>
    <row r="78" spans="1:79" ht="16">
      <c r="A78" s="56">
        <v>1998</v>
      </c>
      <c r="B78" s="57">
        <v>3</v>
      </c>
      <c r="C78" s="69">
        <v>198256</v>
      </c>
      <c r="D78" s="69">
        <v>26053</v>
      </c>
      <c r="E78" s="43">
        <v>172203</v>
      </c>
      <c r="F78" s="43">
        <v>116246</v>
      </c>
      <c r="G78" s="43">
        <v>32485</v>
      </c>
      <c r="H78" s="43">
        <v>48555</v>
      </c>
      <c r="I78" s="43">
        <v>47562</v>
      </c>
      <c r="J78" s="43">
        <v>993</v>
      </c>
      <c r="K78" s="43">
        <v>46176</v>
      </c>
      <c r="L78" s="43">
        <v>45206</v>
      </c>
      <c r="M78" s="43">
        <v>36770.034321415602</v>
      </c>
      <c r="N78" s="43">
        <v>9700.5974715049961</v>
      </c>
      <c r="O78" s="43">
        <v>3346.5611718303658</v>
      </c>
      <c r="P78" s="43">
        <v>23722.875678080236</v>
      </c>
      <c r="Q78" s="43">
        <v>139766</v>
      </c>
      <c r="R78" s="43">
        <v>2276319.3997800178</v>
      </c>
      <c r="S78" s="44">
        <v>0.70497740295375677</v>
      </c>
      <c r="T78" s="44">
        <v>0.71798599521703976</v>
      </c>
      <c r="U78" s="44">
        <v>0.72775126981683858</v>
      </c>
      <c r="V78" s="44">
        <v>0.69364198309574876</v>
      </c>
      <c r="W78" s="44">
        <v>0.78874306999306998</v>
      </c>
      <c r="X78" s="44">
        <v>0.82829712869973016</v>
      </c>
      <c r="Y78" s="44">
        <v>0.69811002982405135</v>
      </c>
      <c r="Z78" s="43">
        <v>2446.4687999999996</v>
      </c>
      <c r="AA78" s="72">
        <v>40024.591999999997</v>
      </c>
      <c r="AB78" s="43">
        <v>18045.904999999999</v>
      </c>
      <c r="AC78" s="43">
        <v>33515.292000000001</v>
      </c>
      <c r="AD78" s="73">
        <v>60.815040000000003</v>
      </c>
      <c r="AE78" s="43">
        <v>15314</v>
      </c>
      <c r="AF78" s="46">
        <v>14595.8</v>
      </c>
      <c r="AG78" s="47">
        <v>0.95310173697270462</v>
      </c>
      <c r="AH78" s="46">
        <v>12525.4</v>
      </c>
      <c r="AI78" s="46">
        <v>11995.4</v>
      </c>
      <c r="AJ78" s="46">
        <v>2831.2</v>
      </c>
      <c r="AK78" s="46">
        <v>2766.5</v>
      </c>
      <c r="AL78" s="48">
        <v>15.138642257066078</v>
      </c>
      <c r="AM78" s="43">
        <v>6794688.5</v>
      </c>
      <c r="AN78" s="49">
        <v>67928</v>
      </c>
      <c r="AO78" s="55">
        <v>16865</v>
      </c>
      <c r="AP78" s="43">
        <v>155338</v>
      </c>
      <c r="AQ78" s="44">
        <v>0.69827058674355402</v>
      </c>
      <c r="AR78" s="43">
        <v>9930.5973952577369</v>
      </c>
      <c r="AS78" s="50">
        <v>0.51142333333333334</v>
      </c>
      <c r="AT78" s="51">
        <v>306362</v>
      </c>
      <c r="AU78" s="51">
        <v>1265082</v>
      </c>
      <c r="AV78" s="52">
        <v>4.3103333333333333</v>
      </c>
      <c r="AW78" s="52">
        <v>5.4966666666666661</v>
      </c>
      <c r="AX78" s="53">
        <v>0.89472114524306601</v>
      </c>
      <c r="AY78" s="53">
        <v>1.1176666666666666</v>
      </c>
      <c r="AZ78" s="54">
        <v>353728.06</v>
      </c>
      <c r="BA78" s="74">
        <v>-173291</v>
      </c>
      <c r="BB78" s="51">
        <v>53521.659208358295</v>
      </c>
      <c r="BC78" s="51">
        <v>2061.085561853436</v>
      </c>
      <c r="BD78" s="51">
        <v>355.41009000000003</v>
      </c>
      <c r="BE78" s="51">
        <v>15691.529560742423</v>
      </c>
      <c r="BF78" s="51">
        <v>1819.0487507036687</v>
      </c>
      <c r="BG78" s="51">
        <v>13839.208777567057</v>
      </c>
      <c r="BH78" s="51">
        <v>17479.204208828352</v>
      </c>
      <c r="BI78" s="51">
        <v>1256.1200115308989</v>
      </c>
      <c r="BJ78" s="51">
        <v>1020.0522471324615</v>
      </c>
      <c r="BK78" s="51">
        <v>57563.992519700158</v>
      </c>
      <c r="BL78" s="51">
        <v>5591.8685083035471</v>
      </c>
      <c r="BM78" s="51">
        <v>5318.1816013042244</v>
      </c>
      <c r="BN78" s="51">
        <v>14476.729921215428</v>
      </c>
      <c r="BO78" s="51">
        <v>20.429985914020229</v>
      </c>
      <c r="BP78" s="51">
        <v>1576.1972441466</v>
      </c>
      <c r="BQ78" s="51">
        <v>5593.4712616321713</v>
      </c>
      <c r="BR78" s="51">
        <v>1.1993867725372029</v>
      </c>
      <c r="BS78" s="51">
        <v>16990.851307925474</v>
      </c>
      <c r="BT78" s="51">
        <v>3110.2760420292011</v>
      </c>
      <c r="BU78" s="51">
        <v>2287.44</v>
      </c>
      <c r="BV78" s="51">
        <v>2473.9789000078486</v>
      </c>
      <c r="BW78" s="51">
        <v>123.36836044910633</v>
      </c>
      <c r="BX78" s="51">
        <v>-4042.333311341863</v>
      </c>
      <c r="BY78" s="51">
        <v>0</v>
      </c>
      <c r="BZ78" s="51">
        <v>2046.675</v>
      </c>
      <c r="CA78" s="43">
        <v>374943.9912061292</v>
      </c>
    </row>
    <row r="79" spans="1:79" ht="16">
      <c r="A79" s="56">
        <v>1998</v>
      </c>
      <c r="B79" s="57">
        <v>4</v>
      </c>
      <c r="C79" s="69">
        <v>200339</v>
      </c>
      <c r="D79" s="69">
        <v>26094</v>
      </c>
      <c r="E79" s="43">
        <v>174245</v>
      </c>
      <c r="F79" s="43">
        <v>118546</v>
      </c>
      <c r="G79" s="43">
        <v>32863</v>
      </c>
      <c r="H79" s="43">
        <v>49981</v>
      </c>
      <c r="I79" s="43">
        <v>48861</v>
      </c>
      <c r="J79" s="43">
        <v>1120</v>
      </c>
      <c r="K79" s="43">
        <v>46067</v>
      </c>
      <c r="L79" s="43">
        <v>47118</v>
      </c>
      <c r="M79" s="43">
        <v>38664.17260726299</v>
      </c>
      <c r="N79" s="43">
        <v>10166.647805919403</v>
      </c>
      <c r="O79" s="43">
        <v>4079.0134841919612</v>
      </c>
      <c r="P79" s="43">
        <v>24418.51131715162</v>
      </c>
      <c r="Q79" s="43">
        <v>142271</v>
      </c>
      <c r="R79" s="43">
        <v>2298364.8744705473</v>
      </c>
      <c r="S79" s="44">
        <v>0.71015129355742013</v>
      </c>
      <c r="T79" s="44">
        <v>0.72053886255124588</v>
      </c>
      <c r="U79" s="44">
        <v>0.73359096856647288</v>
      </c>
      <c r="V79" s="44">
        <v>0.70158203884488657</v>
      </c>
      <c r="W79" s="44">
        <v>0.78830833351422924</v>
      </c>
      <c r="X79" s="44">
        <v>0.81790398573793455</v>
      </c>
      <c r="Y79" s="44">
        <v>0.72574023039041602</v>
      </c>
      <c r="Z79" s="43">
        <v>2456.4017000000003</v>
      </c>
      <c r="AA79" s="72">
        <v>40110.589999999997</v>
      </c>
      <c r="AB79" s="43">
        <v>18066.227999999999</v>
      </c>
      <c r="AC79" s="43">
        <v>33632.279000000002</v>
      </c>
      <c r="AD79" s="73">
        <v>66.737070000000003</v>
      </c>
      <c r="AE79" s="43">
        <v>15440.3</v>
      </c>
      <c r="AF79" s="46">
        <v>14739.5</v>
      </c>
      <c r="AG79" s="47">
        <v>0.95461228084946537</v>
      </c>
      <c r="AH79" s="46">
        <v>12656.2</v>
      </c>
      <c r="AI79" s="46">
        <v>12141.8</v>
      </c>
      <c r="AJ79" s="46">
        <v>2865.8</v>
      </c>
      <c r="AK79" s="46">
        <v>2828</v>
      </c>
      <c r="AL79" s="48">
        <v>14.535009743040993</v>
      </c>
      <c r="AM79" s="43">
        <v>6746311.2999999998</v>
      </c>
      <c r="AN79" s="49">
        <v>68913</v>
      </c>
      <c r="AO79" s="55">
        <v>17158</v>
      </c>
      <c r="AP79" s="43">
        <v>157087</v>
      </c>
      <c r="AQ79" s="44">
        <v>0.70400314443091805</v>
      </c>
      <c r="AR79" s="43">
        <v>10020.810799636129</v>
      </c>
      <c r="AS79" s="50">
        <v>0.50629999999999997</v>
      </c>
      <c r="AT79" s="51">
        <v>336404</v>
      </c>
      <c r="AU79" s="51">
        <v>1283150</v>
      </c>
      <c r="AV79" s="52">
        <v>3.7173333333333338</v>
      </c>
      <c r="AW79" s="52">
        <v>5.166666666666667</v>
      </c>
      <c r="AX79" s="53">
        <v>0.84985835694051004</v>
      </c>
      <c r="AY79" s="53">
        <v>1.1766666666666665</v>
      </c>
      <c r="AZ79" s="54">
        <v>346416.96600000001</v>
      </c>
      <c r="BA79" s="74">
        <v>-199650</v>
      </c>
      <c r="BB79" s="51">
        <v>54544.416992737111</v>
      </c>
      <c r="BC79" s="51">
        <v>2079.9157914618368</v>
      </c>
      <c r="BD79" s="51">
        <v>365.17887999999999</v>
      </c>
      <c r="BE79" s="51">
        <v>16435.878526465414</v>
      </c>
      <c r="BF79" s="51">
        <v>1783.6710047712734</v>
      </c>
      <c r="BG79" s="51">
        <v>13908.801666091844</v>
      </c>
      <c r="BH79" s="51">
        <v>17781.651470223696</v>
      </c>
      <c r="BI79" s="51">
        <v>1176.6105223247926</v>
      </c>
      <c r="BJ79" s="51">
        <v>1012.7091313982513</v>
      </c>
      <c r="BK79" s="51">
        <v>56807.893820740748</v>
      </c>
      <c r="BL79" s="51">
        <v>5657.4158939505569</v>
      </c>
      <c r="BM79" s="51">
        <v>5521.0267976564346</v>
      </c>
      <c r="BN79" s="51">
        <v>14815.549991166046</v>
      </c>
      <c r="BO79" s="51">
        <v>18.872239329936026</v>
      </c>
      <c r="BP79" s="51">
        <v>1658.316821635631</v>
      </c>
      <c r="BQ79" s="51">
        <v>5452.1133045338238</v>
      </c>
      <c r="BR79" s="51">
        <v>1.5769653612970027</v>
      </c>
      <c r="BS79" s="51">
        <v>17175.997328939688</v>
      </c>
      <c r="BT79" s="51">
        <v>3042.8190624942949</v>
      </c>
      <c r="BU79" s="51">
        <v>2397.5120000000002</v>
      </c>
      <c r="BV79" s="51">
        <v>1299.057431647776</v>
      </c>
      <c r="BW79" s="51">
        <v>-232.36401597473707</v>
      </c>
      <c r="BX79" s="51">
        <v>-2263.4768280036369</v>
      </c>
      <c r="BY79" s="51">
        <v>0</v>
      </c>
      <c r="BZ79" s="51">
        <v>2024.3109999999999</v>
      </c>
      <c r="CA79" s="43">
        <v>378846.14978688391</v>
      </c>
    </row>
    <row r="80" spans="1:79" ht="16">
      <c r="A80" s="56">
        <v>1999</v>
      </c>
      <c r="B80" s="57">
        <v>1</v>
      </c>
      <c r="C80" s="69">
        <v>201961</v>
      </c>
      <c r="D80" s="69">
        <v>26346</v>
      </c>
      <c r="E80" s="43">
        <v>175615</v>
      </c>
      <c r="F80" s="43">
        <v>118909</v>
      </c>
      <c r="G80" s="43">
        <v>33238</v>
      </c>
      <c r="H80" s="43">
        <v>50711</v>
      </c>
      <c r="I80" s="43">
        <v>49523</v>
      </c>
      <c r="J80" s="43">
        <v>1188</v>
      </c>
      <c r="K80" s="43">
        <v>47985</v>
      </c>
      <c r="L80" s="43">
        <v>48882</v>
      </c>
      <c r="M80" s="43">
        <v>39894.168075297734</v>
      </c>
      <c r="N80" s="43">
        <v>10738.869359499926</v>
      </c>
      <c r="O80" s="43">
        <v>4014.0106768115888</v>
      </c>
      <c r="P80" s="43">
        <v>25141.288038986226</v>
      </c>
      <c r="Q80" s="43">
        <v>144646</v>
      </c>
      <c r="R80" s="43">
        <v>2320869.8019275754</v>
      </c>
      <c r="S80" s="44">
        <v>0.71620758463267664</v>
      </c>
      <c r="T80" s="44">
        <v>0.72051737042612418</v>
      </c>
      <c r="U80" s="44">
        <v>0.74038750827366262</v>
      </c>
      <c r="V80" s="44">
        <v>0.70761060517335383</v>
      </c>
      <c r="W80" s="44">
        <v>0.78789204959883297</v>
      </c>
      <c r="X80" s="44">
        <v>0.80426332801440203</v>
      </c>
      <c r="Y80" s="44">
        <v>0.68129050421014636</v>
      </c>
      <c r="Z80" s="43">
        <v>2476.9965999999999</v>
      </c>
      <c r="AA80" s="72">
        <v>40202.160000000003</v>
      </c>
      <c r="AB80" s="43">
        <v>18092.46</v>
      </c>
      <c r="AC80" s="43">
        <v>33754.197</v>
      </c>
      <c r="AD80" s="73">
        <v>78.538989999999998</v>
      </c>
      <c r="AE80" s="43">
        <v>15638.2</v>
      </c>
      <c r="AF80" s="46">
        <v>14940.7</v>
      </c>
      <c r="AG80" s="47">
        <v>0.95539768003990233</v>
      </c>
      <c r="AH80" s="46">
        <v>12880.9</v>
      </c>
      <c r="AI80" s="46">
        <v>12370</v>
      </c>
      <c r="AJ80" s="46">
        <v>2897.7</v>
      </c>
      <c r="AK80" s="46">
        <v>2847.1</v>
      </c>
      <c r="AL80" s="48">
        <v>13.565098389052679</v>
      </c>
      <c r="AM80" s="43">
        <v>6834897.9000000004</v>
      </c>
      <c r="AN80" s="49">
        <v>70065</v>
      </c>
      <c r="AO80" s="55">
        <v>17628</v>
      </c>
      <c r="AP80" s="43">
        <v>157987</v>
      </c>
      <c r="AQ80" s="44">
        <v>0.72032137490302872</v>
      </c>
      <c r="AR80" s="43">
        <v>9976.2786079685029</v>
      </c>
      <c r="AS80" s="50">
        <v>0.49630666666666662</v>
      </c>
      <c r="AT80" s="51">
        <v>351269</v>
      </c>
      <c r="AU80" s="51">
        <v>1343008</v>
      </c>
      <c r="AV80" s="52">
        <v>3.0696666666666665</v>
      </c>
      <c r="AW80" s="52">
        <v>4.87</v>
      </c>
      <c r="AX80" s="53">
        <v>0.89020771513353114</v>
      </c>
      <c r="AY80" s="53">
        <v>1.1233333333333333</v>
      </c>
      <c r="AZ80" s="54">
        <v>350850.71500000003</v>
      </c>
      <c r="BA80" s="74">
        <v>-196205</v>
      </c>
      <c r="BB80" s="51">
        <v>55572.084838395684</v>
      </c>
      <c r="BC80" s="51">
        <v>2097.8790822565579</v>
      </c>
      <c r="BD80" s="51">
        <v>367.21266000000003</v>
      </c>
      <c r="BE80" s="51">
        <v>16680.509262335741</v>
      </c>
      <c r="BF80" s="51">
        <v>1958.3611270916824</v>
      </c>
      <c r="BG80" s="51">
        <v>14301.102970359263</v>
      </c>
      <c r="BH80" s="51">
        <v>18116.241629545217</v>
      </c>
      <c r="BI80" s="51">
        <v>1028.2515526990671</v>
      </c>
      <c r="BJ80" s="51">
        <v>1022.5265541081615</v>
      </c>
      <c r="BK80" s="51">
        <v>58497.635036585154</v>
      </c>
      <c r="BL80" s="51">
        <v>5706.2500953373401</v>
      </c>
      <c r="BM80" s="51">
        <v>5582.3862351205362</v>
      </c>
      <c r="BN80" s="51">
        <v>15110.284263930957</v>
      </c>
      <c r="BO80" s="51">
        <v>19.261442877550241</v>
      </c>
      <c r="BP80" s="51">
        <v>1705.3392510465535</v>
      </c>
      <c r="BQ80" s="51">
        <v>5220.0928713290723</v>
      </c>
      <c r="BR80" s="51">
        <v>1.218051917665649</v>
      </c>
      <c r="BS80" s="51">
        <v>17375.903377289662</v>
      </c>
      <c r="BT80" s="51">
        <v>3303.5917931970475</v>
      </c>
      <c r="BU80" s="51">
        <v>2366.373</v>
      </c>
      <c r="BV80" s="51">
        <v>1900.9672052184942</v>
      </c>
      <c r="BW80" s="51">
        <v>205.9674493202721</v>
      </c>
      <c r="BX80" s="51">
        <v>-2925.5501981894704</v>
      </c>
      <c r="BY80" s="51">
        <v>0</v>
      </c>
      <c r="BZ80" s="51">
        <v>2008.3309999999999</v>
      </c>
      <c r="CA80" s="43">
        <v>382726.68947777431</v>
      </c>
    </row>
    <row r="81" spans="1:79" ht="16">
      <c r="A81" s="56">
        <v>1999</v>
      </c>
      <c r="B81" s="57">
        <v>2</v>
      </c>
      <c r="C81" s="69">
        <v>205006</v>
      </c>
      <c r="D81" s="69">
        <v>26711</v>
      </c>
      <c r="E81" s="43">
        <v>178295</v>
      </c>
      <c r="F81" s="43">
        <v>120850</v>
      </c>
      <c r="G81" s="43">
        <v>33504</v>
      </c>
      <c r="H81" s="43">
        <v>52167</v>
      </c>
      <c r="I81" s="43">
        <v>51252</v>
      </c>
      <c r="J81" s="43">
        <v>915</v>
      </c>
      <c r="K81" s="43">
        <v>48613</v>
      </c>
      <c r="L81" s="43">
        <v>50128</v>
      </c>
      <c r="M81" s="43">
        <v>40930.068574721474</v>
      </c>
      <c r="N81" s="43">
        <v>10540.553360175263</v>
      </c>
      <c r="O81" s="43">
        <v>4743.6081624167073</v>
      </c>
      <c r="P81" s="43">
        <v>25645.907052129496</v>
      </c>
      <c r="Q81" s="43">
        <v>147165</v>
      </c>
      <c r="R81" s="43">
        <v>2344554.5436390419</v>
      </c>
      <c r="S81" s="44">
        <v>0.71785703833058545</v>
      </c>
      <c r="T81" s="44">
        <v>0.72197765825403393</v>
      </c>
      <c r="U81" s="44">
        <v>0.74092645654250244</v>
      </c>
      <c r="V81" s="44">
        <v>0.71333801607742142</v>
      </c>
      <c r="W81" s="44">
        <v>0.78773167671199062</v>
      </c>
      <c r="X81" s="44">
        <v>0.80745292052345996</v>
      </c>
      <c r="Y81" s="44">
        <v>0.64360234829710739</v>
      </c>
      <c r="Z81" s="43">
        <v>2490.6614</v>
      </c>
      <c r="AA81" s="72">
        <v>40271.623</v>
      </c>
      <c r="AB81" s="43">
        <v>18145.114999999998</v>
      </c>
      <c r="AC81" s="43">
        <v>33840.673999999999</v>
      </c>
      <c r="AD81" s="73">
        <v>78.767479999999992</v>
      </c>
      <c r="AE81" s="43">
        <v>15819.3</v>
      </c>
      <c r="AF81" s="46">
        <v>15106.8</v>
      </c>
      <c r="AG81" s="47">
        <v>0.95496008040810909</v>
      </c>
      <c r="AH81" s="46">
        <v>13040.2</v>
      </c>
      <c r="AI81" s="46">
        <v>12501.2</v>
      </c>
      <c r="AJ81" s="46">
        <v>2913.4</v>
      </c>
      <c r="AK81" s="46">
        <v>2850.7</v>
      </c>
      <c r="AL81" s="48">
        <v>12.817857588667806</v>
      </c>
      <c r="AM81" s="43">
        <v>7025365.2000000002</v>
      </c>
      <c r="AN81" s="49">
        <v>71356</v>
      </c>
      <c r="AO81" s="55">
        <v>18074</v>
      </c>
      <c r="AP81" s="43">
        <v>160221</v>
      </c>
      <c r="AQ81" s="44">
        <v>0.71263347099480023</v>
      </c>
      <c r="AR81" s="43">
        <v>10073.752198407105</v>
      </c>
      <c r="AS81" s="50">
        <v>0.51296333333333333</v>
      </c>
      <c r="AT81" s="51">
        <v>365223</v>
      </c>
      <c r="AU81" s="51">
        <v>1339212</v>
      </c>
      <c r="AV81" s="52">
        <v>2.6140000000000003</v>
      </c>
      <c r="AW81" s="52">
        <v>4.953333333333334</v>
      </c>
      <c r="AX81" s="53">
        <v>0.94607379375591283</v>
      </c>
      <c r="AY81" s="53">
        <v>1.0570000000000002</v>
      </c>
      <c r="AZ81" s="54">
        <v>353859.63299999997</v>
      </c>
      <c r="BA81" s="74">
        <v>-192108</v>
      </c>
      <c r="BB81" s="51">
        <v>56580.639084011673</v>
      </c>
      <c r="BC81" s="51">
        <v>2166.7651285058655</v>
      </c>
      <c r="BD81" s="51">
        <v>375.8723</v>
      </c>
      <c r="BE81" s="51">
        <v>17074.756776676692</v>
      </c>
      <c r="BF81" s="51">
        <v>1928.7688546957618</v>
      </c>
      <c r="BG81" s="51">
        <v>14333.308573689155</v>
      </c>
      <c r="BH81" s="51">
        <v>18423.161115545074</v>
      </c>
      <c r="BI81" s="51">
        <v>1045.7590798144181</v>
      </c>
      <c r="BJ81" s="51">
        <v>1232.2472550847078</v>
      </c>
      <c r="BK81" s="51">
        <v>59529.512244299054</v>
      </c>
      <c r="BL81" s="51">
        <v>5864.0182299923808</v>
      </c>
      <c r="BM81" s="51">
        <v>5752.3907387172731</v>
      </c>
      <c r="BN81" s="51">
        <v>15397.638649818973</v>
      </c>
      <c r="BO81" s="51">
        <v>22.183743534202989</v>
      </c>
      <c r="BP81" s="51">
        <v>1941.2623117629093</v>
      </c>
      <c r="BQ81" s="51">
        <v>5135.8484779342361</v>
      </c>
      <c r="BR81" s="51">
        <v>0.87133747849044774</v>
      </c>
      <c r="BS81" s="51">
        <v>17569.850908365243</v>
      </c>
      <c r="BT81" s="51">
        <v>3363.4917304043465</v>
      </c>
      <c r="BU81" s="51">
        <v>2330.1428000000001</v>
      </c>
      <c r="BV81" s="51">
        <v>1898.6270202600324</v>
      </c>
      <c r="BW81" s="51">
        <v>253.18629603096798</v>
      </c>
      <c r="BX81" s="51">
        <v>-2948.8731602873813</v>
      </c>
      <c r="BY81" s="51">
        <v>0</v>
      </c>
      <c r="BZ81" s="51">
        <v>2001.1010000000001</v>
      </c>
      <c r="CA81" s="43">
        <v>386741.15062499361</v>
      </c>
    </row>
    <row r="82" spans="1:79" ht="16">
      <c r="A82" s="56">
        <v>1999</v>
      </c>
      <c r="B82" s="57">
        <v>3</v>
      </c>
      <c r="C82" s="69">
        <v>207456</v>
      </c>
      <c r="D82" s="69">
        <v>26906</v>
      </c>
      <c r="E82" s="43">
        <v>180550</v>
      </c>
      <c r="F82" s="43">
        <v>122696</v>
      </c>
      <c r="G82" s="43">
        <v>33469</v>
      </c>
      <c r="H82" s="43">
        <v>53149</v>
      </c>
      <c r="I82" s="43">
        <v>51821</v>
      </c>
      <c r="J82" s="43">
        <v>1328</v>
      </c>
      <c r="K82" s="43">
        <v>49834</v>
      </c>
      <c r="L82" s="43">
        <v>51692</v>
      </c>
      <c r="M82" s="43">
        <v>42037.962159047252</v>
      </c>
      <c r="N82" s="43">
        <v>11268.290824533809</v>
      </c>
      <c r="O82" s="43">
        <v>4203.6106691108253</v>
      </c>
      <c r="P82" s="43">
        <v>26566.060665402612</v>
      </c>
      <c r="Q82" s="43">
        <v>149830</v>
      </c>
      <c r="R82" s="43">
        <v>2368930.6206478341</v>
      </c>
      <c r="S82" s="44">
        <v>0.72222543575505171</v>
      </c>
      <c r="T82" s="44">
        <v>0.73542739779617916</v>
      </c>
      <c r="U82" s="44">
        <v>0.7490513609608892</v>
      </c>
      <c r="V82" s="44">
        <v>0.72055730302387067</v>
      </c>
      <c r="W82" s="44">
        <v>0.79160813902155158</v>
      </c>
      <c r="X82" s="44">
        <v>0.83589336841290718</v>
      </c>
      <c r="Y82" s="44">
        <v>0.66080861738758401</v>
      </c>
      <c r="Z82" s="43">
        <v>2521.0590000000002</v>
      </c>
      <c r="AA82" s="72">
        <v>40341.07</v>
      </c>
      <c r="AB82" s="43">
        <v>18290.366999999998</v>
      </c>
      <c r="AC82" s="43">
        <v>33927.258000000002</v>
      </c>
      <c r="AD82" s="73">
        <v>85.324839999999995</v>
      </c>
      <c r="AE82" s="43">
        <v>16006.6</v>
      </c>
      <c r="AF82" s="46">
        <v>15264.8</v>
      </c>
      <c r="AG82" s="47">
        <v>0.95365661664563361</v>
      </c>
      <c r="AH82" s="46">
        <v>13211.7</v>
      </c>
      <c r="AI82" s="46">
        <v>12669.5</v>
      </c>
      <c r="AJ82" s="46">
        <v>2911.3</v>
      </c>
      <c r="AK82" s="46">
        <v>2825.8</v>
      </c>
      <c r="AL82" s="48">
        <v>12.48617373287261</v>
      </c>
      <c r="AM82" s="43">
        <v>6959162.9000000004</v>
      </c>
      <c r="AN82" s="49">
        <v>73076</v>
      </c>
      <c r="AO82" s="55">
        <v>18072</v>
      </c>
      <c r="AP82" s="43">
        <v>162478</v>
      </c>
      <c r="AQ82" s="44">
        <v>0.71446901533392471</v>
      </c>
      <c r="AR82" s="43">
        <v>10197.912565197268</v>
      </c>
      <c r="AS82" s="50">
        <v>0.54652999999999996</v>
      </c>
      <c r="AT82" s="51">
        <v>371921</v>
      </c>
      <c r="AU82" s="51">
        <v>1360569</v>
      </c>
      <c r="AV82" s="52">
        <v>2.6763333333333335</v>
      </c>
      <c r="AW82" s="52">
        <v>5.35</v>
      </c>
      <c r="AX82" s="53">
        <v>0.9538950715421306</v>
      </c>
      <c r="AY82" s="53">
        <v>1.0483333333333331</v>
      </c>
      <c r="AZ82" s="54">
        <v>352143.64399999997</v>
      </c>
      <c r="BA82" s="74">
        <v>-189956</v>
      </c>
      <c r="BB82" s="51">
        <v>57497.9102840298</v>
      </c>
      <c r="BC82" s="51">
        <v>2167.6347474812419</v>
      </c>
      <c r="BD82" s="51">
        <v>398.82792000000001</v>
      </c>
      <c r="BE82" s="51">
        <v>17550.644248875746</v>
      </c>
      <c r="BF82" s="51">
        <v>1875.2382859926061</v>
      </c>
      <c r="BG82" s="51">
        <v>14407.574997650239</v>
      </c>
      <c r="BH82" s="51">
        <v>18781.391475555367</v>
      </c>
      <c r="BI82" s="51">
        <v>1064.4685747230023</v>
      </c>
      <c r="BJ82" s="51">
        <v>1252.1300337515913</v>
      </c>
      <c r="BK82" s="51">
        <v>59017.568484909687</v>
      </c>
      <c r="BL82" s="51">
        <v>5941.1231328495151</v>
      </c>
      <c r="BM82" s="51">
        <v>5698.2693364297093</v>
      </c>
      <c r="BN82" s="51">
        <v>15118.339434339321</v>
      </c>
      <c r="BO82" s="51">
        <v>21.946846759279634</v>
      </c>
      <c r="BP82" s="51">
        <v>1834.8875606972708</v>
      </c>
      <c r="BQ82" s="51">
        <v>5037.2921580991078</v>
      </c>
      <c r="BR82" s="51">
        <v>1.348721989355939</v>
      </c>
      <c r="BS82" s="51">
        <v>17770.930905910427</v>
      </c>
      <c r="BT82" s="51">
        <v>3359.9580305235477</v>
      </c>
      <c r="BU82" s="51">
        <v>2356.7220000000002</v>
      </c>
      <c r="BV82" s="51">
        <v>1700.9087049125555</v>
      </c>
      <c r="BW82" s="51">
        <v>175.84165239960186</v>
      </c>
      <c r="BX82" s="51">
        <v>-1519.6582008798869</v>
      </c>
      <c r="BY82" s="51">
        <v>0</v>
      </c>
      <c r="BZ82" s="51">
        <v>2001.635</v>
      </c>
      <c r="CA82" s="43">
        <v>390557.23082490073</v>
      </c>
    </row>
    <row r="83" spans="1:79" ht="16">
      <c r="A83" s="56">
        <v>1999</v>
      </c>
      <c r="B83" s="57">
        <v>4</v>
      </c>
      <c r="C83" s="69">
        <v>209897</v>
      </c>
      <c r="D83" s="69">
        <v>27242</v>
      </c>
      <c r="E83" s="43">
        <v>182655</v>
      </c>
      <c r="F83" s="43">
        <v>123968</v>
      </c>
      <c r="G83" s="43">
        <v>33817</v>
      </c>
      <c r="H83" s="43">
        <v>54278</v>
      </c>
      <c r="I83" s="43">
        <v>53016</v>
      </c>
      <c r="J83" s="43">
        <v>1262</v>
      </c>
      <c r="K83" s="43">
        <v>51321</v>
      </c>
      <c r="L83" s="43">
        <v>53487</v>
      </c>
      <c r="M83" s="43">
        <v>43713.80119093354</v>
      </c>
      <c r="N83" s="43">
        <v>11623.746038974299</v>
      </c>
      <c r="O83" s="43">
        <v>5266.1450923957927</v>
      </c>
      <c r="P83" s="43">
        <v>26823.910059563448</v>
      </c>
      <c r="Q83" s="43">
        <v>152675</v>
      </c>
      <c r="R83" s="43">
        <v>2394136.5487251142</v>
      </c>
      <c r="S83" s="44">
        <v>0.72738057237597487</v>
      </c>
      <c r="T83" s="44">
        <v>0.73827116675271043</v>
      </c>
      <c r="U83" s="44">
        <v>0.75633557086672387</v>
      </c>
      <c r="V83" s="44">
        <v>0.7335521352044666</v>
      </c>
      <c r="W83" s="44">
        <v>0.80538181251339602</v>
      </c>
      <c r="X83" s="44">
        <v>0.8494587469852487</v>
      </c>
      <c r="Y83" s="44">
        <v>0.66534042304321372</v>
      </c>
      <c r="Z83" s="43">
        <v>2554.3132999999998</v>
      </c>
      <c r="AA83" s="72">
        <v>40410.258000000002</v>
      </c>
      <c r="AB83" s="43">
        <v>18386.755000000001</v>
      </c>
      <c r="AC83" s="43">
        <v>34013.743999999999</v>
      </c>
      <c r="AD83" s="73">
        <v>91.713700000000003</v>
      </c>
      <c r="AE83" s="43">
        <v>16139.2</v>
      </c>
      <c r="AF83" s="46">
        <v>15434.4</v>
      </c>
      <c r="AG83" s="47">
        <v>0.95632992961237229</v>
      </c>
      <c r="AH83" s="46">
        <v>13350.2</v>
      </c>
      <c r="AI83" s="46">
        <v>12836.7</v>
      </c>
      <c r="AJ83" s="46">
        <v>2906.7</v>
      </c>
      <c r="AK83" s="46">
        <v>2861.6</v>
      </c>
      <c r="AL83" s="48">
        <v>12.223771948883854</v>
      </c>
      <c r="AM83" s="43">
        <v>7103403.9000000004</v>
      </c>
      <c r="AN83" s="49">
        <v>74127</v>
      </c>
      <c r="AO83" s="55">
        <v>18368</v>
      </c>
      <c r="AP83" s="43">
        <v>164287</v>
      </c>
      <c r="AQ83" s="44">
        <v>0.71861702405379868</v>
      </c>
      <c r="AR83" s="43">
        <v>10348.769876666815</v>
      </c>
      <c r="AS83" s="50">
        <v>0.57471000000000005</v>
      </c>
      <c r="AT83" s="51">
        <v>391704</v>
      </c>
      <c r="AU83" s="51">
        <v>1390893</v>
      </c>
      <c r="AV83" s="52">
        <v>3.4043333333333332</v>
      </c>
      <c r="AW83" s="52">
        <v>6.06</v>
      </c>
      <c r="AX83" s="53">
        <v>0.96277278562259305</v>
      </c>
      <c r="AY83" s="53">
        <v>1.0386666666666666</v>
      </c>
      <c r="AZ83" s="54">
        <v>362223.478</v>
      </c>
      <c r="BA83" s="74">
        <v>-206400</v>
      </c>
      <c r="BB83" s="51">
        <v>59823.365793562843</v>
      </c>
      <c r="BC83" s="51">
        <v>2215.7210417563342</v>
      </c>
      <c r="BD83" s="51">
        <v>398.08712000000003</v>
      </c>
      <c r="BE83" s="51">
        <v>17735.089712111811</v>
      </c>
      <c r="BF83" s="51">
        <v>1733.6317322199509</v>
      </c>
      <c r="BG83" s="51">
        <v>15031.013458301344</v>
      </c>
      <c r="BH83" s="51">
        <v>19296.205779354357</v>
      </c>
      <c r="BI83" s="51">
        <v>1874.5207927635122</v>
      </c>
      <c r="BJ83" s="51">
        <v>1539.0961570555398</v>
      </c>
      <c r="BK83" s="51">
        <v>60290.284234206105</v>
      </c>
      <c r="BL83" s="51">
        <v>6125.6085418207658</v>
      </c>
      <c r="BM83" s="51">
        <v>5668.9536897324815</v>
      </c>
      <c r="BN83" s="51">
        <v>15399.737651910744</v>
      </c>
      <c r="BO83" s="51">
        <v>20.607966828967129</v>
      </c>
      <c r="BP83" s="51">
        <v>1766.5108764932668</v>
      </c>
      <c r="BQ83" s="51">
        <v>4930.7664926375819</v>
      </c>
      <c r="BR83" s="51">
        <v>1.5618886144879647</v>
      </c>
      <c r="BS83" s="51">
        <v>18044.314808434683</v>
      </c>
      <c r="BT83" s="51">
        <v>3463.9584458750574</v>
      </c>
      <c r="BU83" s="51">
        <v>2463.7622000000006</v>
      </c>
      <c r="BV83" s="51">
        <v>2307.4970696089185</v>
      </c>
      <c r="BW83" s="51">
        <v>97.00460224915814</v>
      </c>
      <c r="BX83" s="51">
        <v>-466.91844064326142</v>
      </c>
      <c r="BY83" s="51">
        <v>0</v>
      </c>
      <c r="BZ83" s="51">
        <v>2009.933</v>
      </c>
      <c r="CA83" s="43">
        <v>394152.87732209469</v>
      </c>
    </row>
    <row r="84" spans="1:79" ht="16">
      <c r="A84" s="41">
        <v>2000</v>
      </c>
      <c r="B84" s="42">
        <v>1</v>
      </c>
      <c r="C84" s="70">
        <v>213243</v>
      </c>
      <c r="D84" s="70">
        <v>27535</v>
      </c>
      <c r="E84" s="43">
        <v>185708</v>
      </c>
      <c r="F84" s="43">
        <v>125893</v>
      </c>
      <c r="G84" s="43">
        <v>34339</v>
      </c>
      <c r="H84" s="43">
        <v>55013</v>
      </c>
      <c r="I84" s="43">
        <v>54083</v>
      </c>
      <c r="J84" s="43">
        <v>930</v>
      </c>
      <c r="K84" s="43">
        <v>52966</v>
      </c>
      <c r="L84" s="43">
        <v>54968</v>
      </c>
      <c r="M84" s="43">
        <v>44819.776404636832</v>
      </c>
      <c r="N84" s="43">
        <v>11491.724171414822</v>
      </c>
      <c r="O84" s="43">
        <v>4389.2557590960678</v>
      </c>
      <c r="P84" s="43">
        <v>28938.796474125935</v>
      </c>
      <c r="Q84" s="43">
        <v>156687</v>
      </c>
      <c r="R84" s="43">
        <v>2419768.1437440282</v>
      </c>
      <c r="S84" s="44">
        <v>0.73478144651876032</v>
      </c>
      <c r="T84" s="44">
        <v>0.74730127965812232</v>
      </c>
      <c r="U84" s="44">
        <v>0.76397099507848221</v>
      </c>
      <c r="V84" s="44">
        <v>0.75153005565519659</v>
      </c>
      <c r="W84" s="44">
        <v>0.82747422875051924</v>
      </c>
      <c r="X84" s="44">
        <v>0.88677048464561203</v>
      </c>
      <c r="Y84" s="44">
        <v>0.66001499926736051</v>
      </c>
      <c r="Z84" s="43">
        <v>2580.9540999999999</v>
      </c>
      <c r="AA84" s="72">
        <v>40499.790999999997</v>
      </c>
      <c r="AB84" s="43">
        <v>18624.578999999998</v>
      </c>
      <c r="AC84" s="43">
        <v>34117.49</v>
      </c>
      <c r="AD84" s="73">
        <v>97.973547999999994</v>
      </c>
      <c r="AE84" s="43">
        <v>16423.099999999999</v>
      </c>
      <c r="AF84" s="46">
        <v>15663.4</v>
      </c>
      <c r="AG84" s="47">
        <v>0.95374198537425947</v>
      </c>
      <c r="AH84" s="46">
        <v>13632</v>
      </c>
      <c r="AI84" s="46">
        <v>13066.8</v>
      </c>
      <c r="AJ84" s="46">
        <v>2968.5</v>
      </c>
      <c r="AK84" s="46">
        <v>2893.1</v>
      </c>
      <c r="AL84" s="48">
        <v>11.820288662632322</v>
      </c>
      <c r="AM84" s="43">
        <v>7219674.0999999996</v>
      </c>
      <c r="AN84" s="55">
        <v>76179</v>
      </c>
      <c r="AO84" s="55">
        <v>18742</v>
      </c>
      <c r="AP84" s="43">
        <v>166966</v>
      </c>
      <c r="AQ84" s="44">
        <v>0.73398594351699986</v>
      </c>
      <c r="AR84" s="43">
        <v>10619.755812947713</v>
      </c>
      <c r="AS84" s="58">
        <v>0.61084000000000005</v>
      </c>
      <c r="AT84" s="46">
        <v>399965</v>
      </c>
      <c r="AU84" s="46">
        <v>1402242</v>
      </c>
      <c r="AV84" s="45">
        <v>3.5236666666666667</v>
      </c>
      <c r="AW84" s="45">
        <v>6.0266666666666673</v>
      </c>
      <c r="AX84" s="59">
        <v>1.0131712259371835</v>
      </c>
      <c r="AY84" s="59">
        <v>0.98699999999999999</v>
      </c>
      <c r="AZ84" s="54">
        <v>362693.78200000001</v>
      </c>
      <c r="BA84" s="75">
        <v>-230550</v>
      </c>
      <c r="BB84" s="51">
        <v>60157.890703335586</v>
      </c>
      <c r="BC84" s="51">
        <v>2283.4407054954736</v>
      </c>
      <c r="BD84" s="51">
        <v>419.22825000000012</v>
      </c>
      <c r="BE84" s="51">
        <v>18235.82611726474</v>
      </c>
      <c r="BF84" s="51">
        <v>1576.9887968622816</v>
      </c>
      <c r="BG84" s="51">
        <v>15491.966697471245</v>
      </c>
      <c r="BH84" s="51">
        <v>19719.055921282914</v>
      </c>
      <c r="BI84" s="51">
        <v>1155.7001170628769</v>
      </c>
      <c r="BJ84" s="51">
        <v>1275.6840978960611</v>
      </c>
      <c r="BK84" s="51">
        <v>62075.344645258454</v>
      </c>
      <c r="BL84" s="51">
        <v>6356.099683014706</v>
      </c>
      <c r="BM84" s="51">
        <v>5765.9964772465828</v>
      </c>
      <c r="BN84" s="51">
        <v>15775.301579847775</v>
      </c>
      <c r="BO84" s="51">
        <v>24.078064773490027</v>
      </c>
      <c r="BP84" s="51">
        <v>1900.7867838247469</v>
      </c>
      <c r="BQ84" s="51">
        <v>5016.9183908817977</v>
      </c>
      <c r="BR84" s="51">
        <v>1.6425019444812616</v>
      </c>
      <c r="BS84" s="51">
        <v>18860.873759660739</v>
      </c>
      <c r="BT84" s="51">
        <v>3525.7697663395647</v>
      </c>
      <c r="BU84" s="51">
        <v>2604.1554000000001</v>
      </c>
      <c r="BV84" s="51">
        <v>2109.8176025111816</v>
      </c>
      <c r="BW84" s="51">
        <v>133.90463521338035</v>
      </c>
      <c r="BX84" s="51">
        <v>-1917.4539419228677</v>
      </c>
      <c r="BY84" s="51">
        <v>0</v>
      </c>
      <c r="BZ84" s="51">
        <v>2023.453</v>
      </c>
      <c r="CA84" s="60">
        <v>397654.73627401539</v>
      </c>
    </row>
    <row r="85" spans="1:79" ht="16">
      <c r="A85" s="41">
        <v>2000</v>
      </c>
      <c r="B85" s="42">
        <v>2</v>
      </c>
      <c r="C85" s="69">
        <v>215860</v>
      </c>
      <c r="D85" s="69">
        <v>27851</v>
      </c>
      <c r="E85" s="43">
        <v>188009</v>
      </c>
      <c r="F85" s="43">
        <v>126565</v>
      </c>
      <c r="G85" s="43">
        <v>34686</v>
      </c>
      <c r="H85" s="43">
        <v>55834</v>
      </c>
      <c r="I85" s="43">
        <v>54723</v>
      </c>
      <c r="J85" s="43">
        <v>1111</v>
      </c>
      <c r="K85" s="43">
        <v>54100</v>
      </c>
      <c r="L85" s="43">
        <v>55325</v>
      </c>
      <c r="M85" s="43">
        <v>44837.775511666492</v>
      </c>
      <c r="N85" s="43">
        <v>11298.171618168739</v>
      </c>
      <c r="O85" s="43">
        <v>5182.1562701285538</v>
      </c>
      <c r="P85" s="43">
        <v>28357.447623369197</v>
      </c>
      <c r="Q85" s="43">
        <v>159662</v>
      </c>
      <c r="R85" s="43">
        <v>2445906.1818200801</v>
      </c>
      <c r="S85" s="44">
        <v>0.73965533215973311</v>
      </c>
      <c r="T85" s="44">
        <v>0.75034962272350181</v>
      </c>
      <c r="U85" s="44">
        <v>0.76581329643083662</v>
      </c>
      <c r="V85" s="44">
        <v>0.76289677101036124</v>
      </c>
      <c r="W85" s="44">
        <v>0.84129390018484285</v>
      </c>
      <c r="X85" s="44">
        <v>0.90394938996836871</v>
      </c>
      <c r="Y85" s="44">
        <v>0.63667297442507542</v>
      </c>
      <c r="Z85" s="43">
        <v>2604.0886</v>
      </c>
      <c r="AA85" s="72">
        <v>40653.627</v>
      </c>
      <c r="AB85" s="43">
        <v>18754.192000000003</v>
      </c>
      <c r="AC85" s="43">
        <v>34285.919999999998</v>
      </c>
      <c r="AD85" s="73">
        <v>108.80113</v>
      </c>
      <c r="AE85" s="43">
        <v>16628.900000000001</v>
      </c>
      <c r="AF85" s="46">
        <v>15860.9</v>
      </c>
      <c r="AG85" s="47">
        <v>0.95381534557306846</v>
      </c>
      <c r="AH85" s="46">
        <v>13797.4</v>
      </c>
      <c r="AI85" s="46">
        <v>13218.5</v>
      </c>
      <c r="AJ85" s="46">
        <v>2982.4</v>
      </c>
      <c r="AK85" s="46">
        <v>2898.7</v>
      </c>
      <c r="AL85" s="48">
        <v>11.332357053825616</v>
      </c>
      <c r="AM85" s="43">
        <v>7267511.5</v>
      </c>
      <c r="AN85" s="49">
        <v>77647</v>
      </c>
      <c r="AO85" s="55">
        <v>18752</v>
      </c>
      <c r="AP85" s="43">
        <v>169257</v>
      </c>
      <c r="AQ85" s="44">
        <v>0.73004139862410455</v>
      </c>
      <c r="AR85" s="43">
        <v>10786.623156562635</v>
      </c>
      <c r="AS85" s="58">
        <v>0.63569333333333333</v>
      </c>
      <c r="AT85" s="46">
        <v>422810</v>
      </c>
      <c r="AU85" s="46">
        <v>1431512</v>
      </c>
      <c r="AV85" s="45">
        <v>4.2576666666666663</v>
      </c>
      <c r="AW85" s="45">
        <v>6.5566666666666658</v>
      </c>
      <c r="AX85" s="59">
        <v>1.070663811563169</v>
      </c>
      <c r="AY85" s="59">
        <v>0.93400000000000005</v>
      </c>
      <c r="AZ85" s="54">
        <v>365742.70600000001</v>
      </c>
      <c r="BA85" s="75">
        <v>-221325</v>
      </c>
      <c r="BB85" s="51">
        <v>61496.575376748093</v>
      </c>
      <c r="BC85" s="51">
        <v>2282.736650409252</v>
      </c>
      <c r="BD85" s="51">
        <v>413.47567000000004</v>
      </c>
      <c r="BE85" s="51">
        <v>18672.111064504817</v>
      </c>
      <c r="BF85" s="51">
        <v>1678.2060054662875</v>
      </c>
      <c r="BG85" s="51">
        <v>16126.923127169466</v>
      </c>
      <c r="BH85" s="51">
        <v>20239.597341797518</v>
      </c>
      <c r="BI85" s="51">
        <v>988.59881352849732</v>
      </c>
      <c r="BJ85" s="51">
        <v>1094.9267038722448</v>
      </c>
      <c r="BK85" s="51">
        <v>62363.985471460051</v>
      </c>
      <c r="BL85" s="51">
        <v>6425.7980717844366</v>
      </c>
      <c r="BM85" s="51">
        <v>5778.3093868726801</v>
      </c>
      <c r="BN85" s="51">
        <v>16106.481024371011</v>
      </c>
      <c r="BO85" s="51">
        <v>24.33335205218507</v>
      </c>
      <c r="BP85" s="51">
        <v>1733.7347039533718</v>
      </c>
      <c r="BQ85" s="51">
        <v>5041.5143655116035</v>
      </c>
      <c r="BR85" s="51">
        <v>2.2962115750783125</v>
      </c>
      <c r="BS85" s="51">
        <v>18846.631163842005</v>
      </c>
      <c r="BT85" s="51">
        <v>3486.0478115799947</v>
      </c>
      <c r="BU85" s="51">
        <v>2579.2955999999999</v>
      </c>
      <c r="BV85" s="51">
        <v>2222.5117942428428</v>
      </c>
      <c r="BW85" s="51">
        <v>117.03198567485202</v>
      </c>
      <c r="BX85" s="51">
        <v>-867.41009471195866</v>
      </c>
      <c r="BY85" s="51">
        <v>0</v>
      </c>
      <c r="BZ85" s="51">
        <v>2048.297</v>
      </c>
      <c r="CA85" s="60">
        <v>401021.36873498844</v>
      </c>
    </row>
    <row r="86" spans="1:79" ht="16">
      <c r="A86" s="41">
        <v>2000</v>
      </c>
      <c r="B86" s="42">
        <v>3</v>
      </c>
      <c r="C86" s="69">
        <v>218204</v>
      </c>
      <c r="D86" s="69">
        <v>27860</v>
      </c>
      <c r="E86" s="43">
        <v>190344</v>
      </c>
      <c r="F86" s="43">
        <v>128065</v>
      </c>
      <c r="G86" s="43">
        <v>35328</v>
      </c>
      <c r="H86" s="43">
        <v>56650</v>
      </c>
      <c r="I86" s="43">
        <v>55626</v>
      </c>
      <c r="J86" s="43">
        <v>1024</v>
      </c>
      <c r="K86" s="43">
        <v>54815</v>
      </c>
      <c r="L86" s="43">
        <v>56654</v>
      </c>
      <c r="M86" s="43">
        <v>46008.71741898499</v>
      </c>
      <c r="N86" s="43">
        <v>12357.123121611654</v>
      </c>
      <c r="O86" s="43">
        <v>4912.9230825483592</v>
      </c>
      <c r="P86" s="43">
        <v>28738.671214824979</v>
      </c>
      <c r="Q86" s="43">
        <v>163320</v>
      </c>
      <c r="R86" s="43">
        <v>2472539.4477653475</v>
      </c>
      <c r="S86" s="44">
        <v>0.74847390515297607</v>
      </c>
      <c r="T86" s="44">
        <v>0.76507242415960641</v>
      </c>
      <c r="U86" s="44">
        <v>0.77875905797101452</v>
      </c>
      <c r="V86" s="44">
        <v>0.76726710531046638</v>
      </c>
      <c r="W86" s="44">
        <v>0.84734105628021528</v>
      </c>
      <c r="X86" s="44">
        <v>0.91848766194796483</v>
      </c>
      <c r="Y86" s="44">
        <v>0.62705734704352567</v>
      </c>
      <c r="Z86" s="43">
        <v>2616.6141000000002</v>
      </c>
      <c r="AA86" s="72">
        <v>40807.665999999997</v>
      </c>
      <c r="AB86" s="43">
        <v>18873.370999999999</v>
      </c>
      <c r="AC86" s="43">
        <v>34454.86</v>
      </c>
      <c r="AD86" s="73">
        <v>110.82860000000001</v>
      </c>
      <c r="AE86" s="43">
        <v>16785.8</v>
      </c>
      <c r="AF86" s="46">
        <v>15990.1</v>
      </c>
      <c r="AG86" s="47">
        <v>0.95259683780338145</v>
      </c>
      <c r="AH86" s="46">
        <v>13927.3</v>
      </c>
      <c r="AI86" s="46">
        <v>13333.4</v>
      </c>
      <c r="AJ86" s="46">
        <v>3012.9</v>
      </c>
      <c r="AK86" s="46">
        <v>2894.6</v>
      </c>
      <c r="AL86" s="48">
        <v>11.060933417776823</v>
      </c>
      <c r="AM86" s="43">
        <v>7318942.9000000004</v>
      </c>
      <c r="AN86" s="49">
        <v>79289</v>
      </c>
      <c r="AO86" s="55">
        <v>18878</v>
      </c>
      <c r="AP86" s="43">
        <v>171466</v>
      </c>
      <c r="AQ86" s="44">
        <v>0.7426226382910408</v>
      </c>
      <c r="AR86" s="43">
        <v>10942.808671807461</v>
      </c>
      <c r="AS86" s="58">
        <v>0.66951333333333318</v>
      </c>
      <c r="AT86" s="46">
        <v>434081</v>
      </c>
      <c r="AU86" s="46">
        <v>1459819</v>
      </c>
      <c r="AV86" s="45">
        <v>4.7346666666666666</v>
      </c>
      <c r="AW86" s="45">
        <v>6.6133333333333333</v>
      </c>
      <c r="AX86" s="59">
        <v>1.1045655375552283</v>
      </c>
      <c r="AY86" s="59">
        <v>0.90533333333333321</v>
      </c>
      <c r="AZ86" s="54">
        <v>369100.44199999998</v>
      </c>
      <c r="BA86" s="75">
        <v>-234599</v>
      </c>
      <c r="BB86" s="51">
        <v>61907.280089701337</v>
      </c>
      <c r="BC86" s="51">
        <v>2364.0474144317614</v>
      </c>
      <c r="BD86" s="51">
        <v>411.07532000000003</v>
      </c>
      <c r="BE86" s="51">
        <v>18558.610707192147</v>
      </c>
      <c r="BF86" s="51">
        <v>1772.029477485745</v>
      </c>
      <c r="BG86" s="51">
        <v>16202.556633430968</v>
      </c>
      <c r="BH86" s="51">
        <v>20579.289626203772</v>
      </c>
      <c r="BI86" s="51">
        <v>1051.5899935297041</v>
      </c>
      <c r="BJ86" s="51">
        <v>968.08091742723218</v>
      </c>
      <c r="BK86" s="51">
        <v>64481.574892762001</v>
      </c>
      <c r="BL86" s="51">
        <v>6585.7745740277542</v>
      </c>
      <c r="BM86" s="51">
        <v>5987.6271459743275</v>
      </c>
      <c r="BN86" s="51">
        <v>16433.846969369719</v>
      </c>
      <c r="BO86" s="51">
        <v>23.559878875407897</v>
      </c>
      <c r="BP86" s="51">
        <v>1965.0032432244841</v>
      </c>
      <c r="BQ86" s="51">
        <v>5120.274439642003</v>
      </c>
      <c r="BR86" s="51">
        <v>2.2453372470800455</v>
      </c>
      <c r="BS86" s="51">
        <v>19102.981889033272</v>
      </c>
      <c r="BT86" s="51">
        <v>4032.2085467899074</v>
      </c>
      <c r="BU86" s="51">
        <v>2577.0888</v>
      </c>
      <c r="BV86" s="51">
        <v>2504.5794314336308</v>
      </c>
      <c r="BW86" s="51">
        <v>146.38463714441264</v>
      </c>
      <c r="BX86" s="51">
        <v>-2574.294803060664</v>
      </c>
      <c r="BY86" s="51">
        <v>0</v>
      </c>
      <c r="BZ86" s="51">
        <v>2081.922</v>
      </c>
      <c r="CA86" s="60">
        <v>404582.04648746212</v>
      </c>
    </row>
    <row r="87" spans="1:79" ht="16">
      <c r="A87" s="41">
        <v>2000</v>
      </c>
      <c r="B87" s="42">
        <v>4</v>
      </c>
      <c r="C87" s="69">
        <v>220612</v>
      </c>
      <c r="D87" s="69">
        <v>27994</v>
      </c>
      <c r="E87" s="43">
        <v>192618</v>
      </c>
      <c r="F87" s="43">
        <v>127962</v>
      </c>
      <c r="G87" s="43">
        <v>35509</v>
      </c>
      <c r="H87" s="43">
        <v>57258</v>
      </c>
      <c r="I87" s="43">
        <v>56384</v>
      </c>
      <c r="J87" s="43">
        <v>874</v>
      </c>
      <c r="K87" s="43">
        <v>56555</v>
      </c>
      <c r="L87" s="43">
        <v>56672</v>
      </c>
      <c r="M87" s="43">
        <v>45741.730664711686</v>
      </c>
      <c r="N87" s="43">
        <v>12065.015086586707</v>
      </c>
      <c r="O87" s="43">
        <v>5186.3267411013649</v>
      </c>
      <c r="P87" s="43">
        <v>28490.388837023613</v>
      </c>
      <c r="Q87" s="43">
        <v>166581</v>
      </c>
      <c r="R87" s="43">
        <v>2499453.8640273237</v>
      </c>
      <c r="S87" s="44">
        <v>0.75508585208420209</v>
      </c>
      <c r="T87" s="44">
        <v>0.77181507009893557</v>
      </c>
      <c r="U87" s="44">
        <v>0.78301275732912778</v>
      </c>
      <c r="V87" s="44">
        <v>0.77832363791146419</v>
      </c>
      <c r="W87" s="44">
        <v>0.86894173813102293</v>
      </c>
      <c r="X87" s="44">
        <v>0.94515810276679846</v>
      </c>
      <c r="Y87" s="44">
        <v>0.61960685971793994</v>
      </c>
      <c r="Z87" s="43">
        <v>2634.5234</v>
      </c>
      <c r="AA87" s="72">
        <v>40961.667000000001</v>
      </c>
      <c r="AB87" s="43">
        <v>18957.821</v>
      </c>
      <c r="AC87" s="43">
        <v>34624.107000000004</v>
      </c>
      <c r="AD87" s="73">
        <v>110.30285000000001</v>
      </c>
      <c r="AE87" s="43">
        <v>16926.3</v>
      </c>
      <c r="AF87" s="46">
        <v>16180.1</v>
      </c>
      <c r="AG87" s="47">
        <v>0.95591475987073382</v>
      </c>
      <c r="AH87" s="46">
        <v>14066.9</v>
      </c>
      <c r="AI87" s="46">
        <v>13515.2</v>
      </c>
      <c r="AJ87" s="46">
        <v>3009</v>
      </c>
      <c r="AK87" s="46">
        <v>2936.4</v>
      </c>
      <c r="AL87" s="48">
        <v>10.716004756031825</v>
      </c>
      <c r="AM87" s="43">
        <v>7449107.9000000004</v>
      </c>
      <c r="AN87" s="49">
        <v>80148</v>
      </c>
      <c r="AO87" s="55">
        <v>18658</v>
      </c>
      <c r="AP87" s="43">
        <v>173960</v>
      </c>
      <c r="AQ87" s="44">
        <v>0.75085910652920962</v>
      </c>
      <c r="AR87" s="43">
        <v>11088.312358682188</v>
      </c>
      <c r="AS87" s="58">
        <v>0.69974666666666663</v>
      </c>
      <c r="AT87" s="46">
        <v>441902</v>
      </c>
      <c r="AU87" s="46">
        <v>1497789</v>
      </c>
      <c r="AV87" s="45">
        <v>5.0116666666666667</v>
      </c>
      <c r="AW87" s="45">
        <v>6.5733333333333333</v>
      </c>
      <c r="AX87" s="59">
        <v>1.1503067484662579</v>
      </c>
      <c r="AY87" s="59">
        <v>0.86933333333333318</v>
      </c>
      <c r="AZ87" s="54">
        <v>374557.24400000001</v>
      </c>
      <c r="BA87" s="75">
        <v>-224816</v>
      </c>
      <c r="BB87" s="51">
        <v>62457.253830214991</v>
      </c>
      <c r="BC87" s="51">
        <v>2370.7752296635126</v>
      </c>
      <c r="BD87" s="51">
        <v>418.22075999999998</v>
      </c>
      <c r="BE87" s="51">
        <v>18625.452111038288</v>
      </c>
      <c r="BF87" s="51">
        <v>1950.7757201856862</v>
      </c>
      <c r="BG87" s="51">
        <v>16697.553541928326</v>
      </c>
      <c r="BH87" s="51">
        <v>20887.057110715785</v>
      </c>
      <c r="BI87" s="51">
        <v>993.11107587892207</v>
      </c>
      <c r="BJ87" s="51">
        <v>514.30828080446236</v>
      </c>
      <c r="BK87" s="51">
        <v>64204.094990519508</v>
      </c>
      <c r="BL87" s="51">
        <v>6648.3276711731023</v>
      </c>
      <c r="BM87" s="51">
        <v>6184.0669899064114</v>
      </c>
      <c r="BN87" s="51">
        <v>16679.3704264115</v>
      </c>
      <c r="BO87" s="51">
        <v>24.028704298917006</v>
      </c>
      <c r="BP87" s="51">
        <v>1896.475268997398</v>
      </c>
      <c r="BQ87" s="51">
        <v>5252.2928039645949</v>
      </c>
      <c r="BR87" s="51">
        <v>1.8159492333603804</v>
      </c>
      <c r="BS87" s="51">
        <v>18951.513187463992</v>
      </c>
      <c r="BT87" s="51">
        <v>3738.9738752905328</v>
      </c>
      <c r="BU87" s="51">
        <v>2583.4602</v>
      </c>
      <c r="BV87" s="51">
        <v>2170.0911718123448</v>
      </c>
      <c r="BW87" s="51">
        <v>73.678741967355052</v>
      </c>
      <c r="BX87" s="51">
        <v>-1746.841160304517</v>
      </c>
      <c r="BY87" s="51">
        <v>0</v>
      </c>
      <c r="BZ87" s="51">
        <v>2124.328</v>
      </c>
      <c r="CA87" s="60">
        <v>408246.57955469977</v>
      </c>
    </row>
    <row r="88" spans="1:79" ht="16">
      <c r="A88" s="56">
        <v>2001</v>
      </c>
      <c r="B88" s="57">
        <v>1</v>
      </c>
      <c r="C88" s="69">
        <v>222813</v>
      </c>
      <c r="D88" s="69">
        <v>28302</v>
      </c>
      <c r="E88" s="43">
        <v>194511</v>
      </c>
      <c r="F88" s="43">
        <v>129707</v>
      </c>
      <c r="G88" s="43">
        <v>35736</v>
      </c>
      <c r="H88" s="43">
        <v>57721</v>
      </c>
      <c r="I88" s="43">
        <v>56946</v>
      </c>
      <c r="J88" s="43">
        <v>775</v>
      </c>
      <c r="K88" s="43">
        <v>57852</v>
      </c>
      <c r="L88" s="43">
        <v>58203</v>
      </c>
      <c r="M88" s="43">
        <v>47149.140210510581</v>
      </c>
      <c r="N88" s="43">
        <v>12328.999090312063</v>
      </c>
      <c r="O88" s="43">
        <v>4723.3260508499425</v>
      </c>
      <c r="P88" s="43">
        <v>30096.815069348577</v>
      </c>
      <c r="Q88" s="43">
        <v>169924</v>
      </c>
      <c r="R88" s="43">
        <v>2526500.980263412</v>
      </c>
      <c r="S88" s="44">
        <v>0.76263054669162034</v>
      </c>
      <c r="T88" s="44">
        <v>0.77603367590029837</v>
      </c>
      <c r="U88" s="44">
        <v>0.79217036042086408</v>
      </c>
      <c r="V88" s="44">
        <v>0.7840585818143504</v>
      </c>
      <c r="W88" s="44">
        <v>0.86275323238608859</v>
      </c>
      <c r="X88" s="44">
        <v>0.93036441420545335</v>
      </c>
      <c r="Y88" s="44">
        <v>0.64779415926484174</v>
      </c>
      <c r="Z88" s="43">
        <v>2656.6064999999999</v>
      </c>
      <c r="AA88" s="72">
        <v>41116.841999999997</v>
      </c>
      <c r="AB88" s="43">
        <v>19028.48</v>
      </c>
      <c r="AC88" s="43">
        <v>34794.686999999998</v>
      </c>
      <c r="AD88" s="73">
        <v>114.7667</v>
      </c>
      <c r="AE88" s="43">
        <v>17092.5</v>
      </c>
      <c r="AF88" s="46">
        <v>16343.6</v>
      </c>
      <c r="AG88" s="47">
        <v>0.95618546145970462</v>
      </c>
      <c r="AH88" s="46">
        <v>14265.2</v>
      </c>
      <c r="AI88" s="46">
        <v>13705.1</v>
      </c>
      <c r="AJ88" s="46">
        <v>3048</v>
      </c>
      <c r="AK88" s="46">
        <v>2968</v>
      </c>
      <c r="AL88" s="48">
        <v>10.174117953719898</v>
      </c>
      <c r="AM88" s="43">
        <v>7527200.5</v>
      </c>
      <c r="AN88" s="49">
        <v>82408</v>
      </c>
      <c r="AO88" s="55">
        <v>19145</v>
      </c>
      <c r="AP88" s="43">
        <v>175366</v>
      </c>
      <c r="AQ88" s="44">
        <v>0.76101302119135061</v>
      </c>
      <c r="AR88" s="43">
        <v>11258.952151916632</v>
      </c>
      <c r="AS88" s="50">
        <v>0.64543333333333341</v>
      </c>
      <c r="AT88" s="51">
        <v>430091</v>
      </c>
      <c r="AU88" s="51">
        <v>1524461</v>
      </c>
      <c r="AV88" s="52">
        <v>4.7280000000000006</v>
      </c>
      <c r="AW88" s="52">
        <v>5.2333333333333334</v>
      </c>
      <c r="AX88" s="53">
        <v>1.0830324909747293</v>
      </c>
      <c r="AY88" s="53">
        <v>0.92333333333333334</v>
      </c>
      <c r="AZ88" s="54">
        <v>372829.62800000003</v>
      </c>
      <c r="BA88" s="74">
        <v>-247035</v>
      </c>
      <c r="BB88" s="51">
        <v>65619.981315135956</v>
      </c>
      <c r="BC88" s="51">
        <v>2378.4665524791812</v>
      </c>
      <c r="BD88" s="51">
        <v>438.20898999999997</v>
      </c>
      <c r="BE88" s="51">
        <v>19097.31611079675</v>
      </c>
      <c r="BF88" s="51">
        <v>2239.766823015013</v>
      </c>
      <c r="BG88" s="51">
        <v>16946.191090826156</v>
      </c>
      <c r="BH88" s="51">
        <v>22433.629384994969</v>
      </c>
      <c r="BI88" s="51">
        <v>1064.5500578102622</v>
      </c>
      <c r="BJ88" s="51">
        <v>1021.8523052136106</v>
      </c>
      <c r="BK88" s="51">
        <v>65226.390665045619</v>
      </c>
      <c r="BL88" s="51">
        <v>6809.375739851781</v>
      </c>
      <c r="BM88" s="51">
        <v>6334.7488523954298</v>
      </c>
      <c r="BN88" s="51">
        <v>16894.557969516711</v>
      </c>
      <c r="BO88" s="51">
        <v>22.584879488361498</v>
      </c>
      <c r="BP88" s="51">
        <v>1796.1827709523795</v>
      </c>
      <c r="BQ88" s="51">
        <v>5186.1721558662412</v>
      </c>
      <c r="BR88" s="51">
        <v>1.9712060528854201</v>
      </c>
      <c r="BS88" s="51">
        <v>19264.656712226417</v>
      </c>
      <c r="BT88" s="51">
        <v>3805.8896847108304</v>
      </c>
      <c r="BU88" s="51">
        <v>2596.9902000000002</v>
      </c>
      <c r="BV88" s="51">
        <v>2368.9467854035634</v>
      </c>
      <c r="BW88" s="51">
        <v>144.31370858102417</v>
      </c>
      <c r="BX88" s="51">
        <v>393.59065009033657</v>
      </c>
      <c r="BY88" s="51">
        <v>0</v>
      </c>
      <c r="BZ88" s="51">
        <v>2174.2660000000001</v>
      </c>
      <c r="CA88" s="43">
        <v>412006.40467684693</v>
      </c>
    </row>
    <row r="89" spans="1:79" ht="16">
      <c r="A89" s="56">
        <v>2001</v>
      </c>
      <c r="B89" s="57">
        <v>2</v>
      </c>
      <c r="C89" s="69">
        <v>224584</v>
      </c>
      <c r="D89" s="69">
        <v>28830</v>
      </c>
      <c r="E89" s="43">
        <v>195754</v>
      </c>
      <c r="F89" s="43">
        <v>131378</v>
      </c>
      <c r="G89" s="43">
        <v>36116</v>
      </c>
      <c r="H89" s="43">
        <v>58718</v>
      </c>
      <c r="I89" s="43">
        <v>57740</v>
      </c>
      <c r="J89" s="43">
        <v>978</v>
      </c>
      <c r="K89" s="43">
        <v>56336</v>
      </c>
      <c r="L89" s="43">
        <v>57964</v>
      </c>
      <c r="M89" s="43">
        <v>46846.242097846858</v>
      </c>
      <c r="N89" s="43">
        <v>12163.160064942849</v>
      </c>
      <c r="O89" s="43">
        <v>5187.6417317864425</v>
      </c>
      <c r="P89" s="43">
        <v>29495.440301117564</v>
      </c>
      <c r="Q89" s="43">
        <v>173227</v>
      </c>
      <c r="R89" s="43">
        <v>2554213.1679484216</v>
      </c>
      <c r="S89" s="44">
        <v>0.77132386991059021</v>
      </c>
      <c r="T89" s="44">
        <v>0.7813941451384554</v>
      </c>
      <c r="U89" s="44">
        <v>0.79399712038985493</v>
      </c>
      <c r="V89" s="44">
        <v>0.78889851056459992</v>
      </c>
      <c r="W89" s="44">
        <v>0.86250355012780455</v>
      </c>
      <c r="X89" s="44">
        <v>0.91517148574977569</v>
      </c>
      <c r="Y89" s="44">
        <v>0.60247932351996647</v>
      </c>
      <c r="Z89" s="43">
        <v>2664.3022000000001</v>
      </c>
      <c r="AA89" s="72">
        <v>41265.177000000003</v>
      </c>
      <c r="AB89" s="43">
        <v>19106.964</v>
      </c>
      <c r="AC89" s="43">
        <v>34936.315999999999</v>
      </c>
      <c r="AD89" s="73">
        <v>117.57714</v>
      </c>
      <c r="AE89" s="43">
        <v>17195.8</v>
      </c>
      <c r="AF89" s="46">
        <v>16417.099999999999</v>
      </c>
      <c r="AG89" s="47">
        <v>0.95471568638853666</v>
      </c>
      <c r="AH89" s="46">
        <v>14325.1</v>
      </c>
      <c r="AI89" s="46">
        <v>13729.5</v>
      </c>
      <c r="AJ89" s="46">
        <v>3062.9</v>
      </c>
      <c r="AK89" s="46">
        <v>2966</v>
      </c>
      <c r="AL89" s="48">
        <v>10.002447275244775</v>
      </c>
      <c r="AM89" s="43">
        <v>7548717.9000000004</v>
      </c>
      <c r="AN89" s="49">
        <v>83554</v>
      </c>
      <c r="AO89" s="55">
        <v>19273</v>
      </c>
      <c r="AP89" s="43">
        <v>176481</v>
      </c>
      <c r="AQ89" s="44">
        <v>0.76799099902099743</v>
      </c>
      <c r="AR89" s="43">
        <v>11368.759923995334</v>
      </c>
      <c r="AS89" s="50">
        <v>0.6561933333333333</v>
      </c>
      <c r="AT89" s="51">
        <v>457175</v>
      </c>
      <c r="AU89" s="51">
        <v>1588832</v>
      </c>
      <c r="AV89" s="52">
        <v>4.5823333333333336</v>
      </c>
      <c r="AW89" s="52">
        <v>4.083333333333333</v>
      </c>
      <c r="AX89" s="53">
        <v>1.1454753722794961</v>
      </c>
      <c r="AY89" s="53">
        <v>0.87299999999999989</v>
      </c>
      <c r="AZ89" s="54">
        <v>377138.24400000001</v>
      </c>
      <c r="BA89" s="74">
        <v>-249334</v>
      </c>
      <c r="BB89" s="51">
        <v>65205.049135195746</v>
      </c>
      <c r="BC89" s="51">
        <v>2381.398854171136</v>
      </c>
      <c r="BD89" s="51">
        <v>446.1841</v>
      </c>
      <c r="BE89" s="51">
        <v>18951.484741033775</v>
      </c>
      <c r="BF89" s="51">
        <v>2249.7997284058292</v>
      </c>
      <c r="BG89" s="51">
        <v>17107.587940050857</v>
      </c>
      <c r="BH89" s="51">
        <v>21741.565449182941</v>
      </c>
      <c r="BI89" s="51">
        <v>1295.1246487082751</v>
      </c>
      <c r="BJ89" s="51">
        <v>1031.9036736429327</v>
      </c>
      <c r="BK89" s="51">
        <v>66801.971593630835</v>
      </c>
      <c r="BL89" s="51">
        <v>6971.2578786990316</v>
      </c>
      <c r="BM89" s="51">
        <v>6464.3492576148874</v>
      </c>
      <c r="BN89" s="51">
        <v>17121.452172214722</v>
      </c>
      <c r="BO89" s="51">
        <v>24.427208039955449</v>
      </c>
      <c r="BP89" s="51">
        <v>1850.0123861722302</v>
      </c>
      <c r="BQ89" s="51">
        <v>5152.1975495646448</v>
      </c>
      <c r="BR89" s="51">
        <v>2.223432131394762</v>
      </c>
      <c r="BS89" s="51">
        <v>19834.425736851012</v>
      </c>
      <c r="BT89" s="51">
        <v>3946.4233936416404</v>
      </c>
      <c r="BU89" s="51">
        <v>2734.5601999999999</v>
      </c>
      <c r="BV89" s="51">
        <v>2590.0861259377248</v>
      </c>
      <c r="BW89" s="51">
        <v>110.55625276359466</v>
      </c>
      <c r="BX89" s="51">
        <v>-1596.9224584350886</v>
      </c>
      <c r="BY89" s="51">
        <v>0</v>
      </c>
      <c r="BZ89" s="51">
        <v>2234.7339999999999</v>
      </c>
      <c r="CA89" s="43">
        <v>415841.16004693188</v>
      </c>
    </row>
    <row r="90" spans="1:79" ht="16">
      <c r="A90" s="56">
        <v>2001</v>
      </c>
      <c r="B90" s="57">
        <v>3</v>
      </c>
      <c r="C90" s="69">
        <v>226820</v>
      </c>
      <c r="D90" s="69">
        <v>28688</v>
      </c>
      <c r="E90" s="43">
        <v>198132</v>
      </c>
      <c r="F90" s="43">
        <v>133197</v>
      </c>
      <c r="G90" s="43">
        <v>36381</v>
      </c>
      <c r="H90" s="43">
        <v>59087</v>
      </c>
      <c r="I90" s="43">
        <v>58303</v>
      </c>
      <c r="J90" s="43">
        <v>784</v>
      </c>
      <c r="K90" s="43">
        <v>56230</v>
      </c>
      <c r="L90" s="43">
        <v>58075</v>
      </c>
      <c r="M90" s="43">
        <v>47093.159041173392</v>
      </c>
      <c r="N90" s="43">
        <v>12982.575934862176</v>
      </c>
      <c r="O90" s="43">
        <v>4573.7386873709438</v>
      </c>
      <c r="P90" s="43">
        <v>29536.844418940273</v>
      </c>
      <c r="Q90" s="43">
        <v>176614</v>
      </c>
      <c r="R90" s="43">
        <v>2581954.2651696191</v>
      </c>
      <c r="S90" s="44">
        <v>0.77865267613085265</v>
      </c>
      <c r="T90" s="44">
        <v>0.79151932851340501</v>
      </c>
      <c r="U90" s="44">
        <v>0.8031664880019791</v>
      </c>
      <c r="V90" s="44">
        <v>0.79164022434523096</v>
      </c>
      <c r="W90" s="44">
        <v>0.85763827138538151</v>
      </c>
      <c r="X90" s="44">
        <v>0.91235471373224275</v>
      </c>
      <c r="Y90" s="44">
        <v>0.61277966138686968</v>
      </c>
      <c r="Z90" s="43">
        <v>2670.4670000000001</v>
      </c>
      <c r="AA90" s="72">
        <v>41413.658000000003</v>
      </c>
      <c r="AB90" s="43">
        <v>19203.192999999999</v>
      </c>
      <c r="AC90" s="43">
        <v>35078.192000000003</v>
      </c>
      <c r="AD90" s="73">
        <v>110.90912</v>
      </c>
      <c r="AE90" s="43">
        <v>17303.599999999999</v>
      </c>
      <c r="AF90" s="46">
        <v>16512.400000000001</v>
      </c>
      <c r="AG90" s="47">
        <v>0.95427541089715451</v>
      </c>
      <c r="AH90" s="46">
        <v>14448.7</v>
      </c>
      <c r="AI90" s="46">
        <v>13841</v>
      </c>
      <c r="AJ90" s="46">
        <v>3077.3</v>
      </c>
      <c r="AK90" s="46">
        <v>2967.1</v>
      </c>
      <c r="AL90" s="48">
        <v>9.892068470071619</v>
      </c>
      <c r="AM90" s="43">
        <v>7627428</v>
      </c>
      <c r="AN90" s="49">
        <v>85596</v>
      </c>
      <c r="AO90" s="55">
        <v>19336</v>
      </c>
      <c r="AP90" s="43">
        <v>178796</v>
      </c>
      <c r="AQ90" s="44">
        <v>0.77470069981299761</v>
      </c>
      <c r="AR90" s="43">
        <v>11453.563777975922</v>
      </c>
      <c r="AS90" s="50">
        <v>0.64748000000000006</v>
      </c>
      <c r="AT90" s="51">
        <v>467742</v>
      </c>
      <c r="AU90" s="51">
        <v>1632888</v>
      </c>
      <c r="AV90" s="52">
        <v>4.2543333333333333</v>
      </c>
      <c r="AW90" s="52">
        <v>3.3366666666666664</v>
      </c>
      <c r="AX90" s="53">
        <v>1.1227544910179641</v>
      </c>
      <c r="AY90" s="53">
        <v>0.89066666666666672</v>
      </c>
      <c r="AZ90" s="54">
        <v>378281.09600000002</v>
      </c>
      <c r="BA90" s="74">
        <v>-250735</v>
      </c>
      <c r="BB90" s="51">
        <v>66154.657559807209</v>
      </c>
      <c r="BC90" s="51">
        <v>2435.9948633172789</v>
      </c>
      <c r="BD90" s="51">
        <v>458.64622000000003</v>
      </c>
      <c r="BE90" s="51">
        <v>19466.89864082016</v>
      </c>
      <c r="BF90" s="51">
        <v>2312.01330722794</v>
      </c>
      <c r="BG90" s="51">
        <v>17004.99966748503</v>
      </c>
      <c r="BH90" s="51">
        <v>22312.853409769919</v>
      </c>
      <c r="BI90" s="51">
        <v>1108.3165492188032</v>
      </c>
      <c r="BJ90" s="51">
        <v>1054.934901968081</v>
      </c>
      <c r="BK90" s="51">
        <v>67583.481770088285</v>
      </c>
      <c r="BL90" s="51">
        <v>7136.036011799788</v>
      </c>
      <c r="BM90" s="51">
        <v>6620.7447137389981</v>
      </c>
      <c r="BN90" s="51">
        <v>17354.725155955082</v>
      </c>
      <c r="BO90" s="51">
        <v>23.91704329621286</v>
      </c>
      <c r="BP90" s="51">
        <v>1761.7051016168962</v>
      </c>
      <c r="BQ90" s="51">
        <v>5167.9185033869335</v>
      </c>
      <c r="BR90" s="51">
        <v>1.5291360749032517</v>
      </c>
      <c r="BS90" s="51">
        <v>20291.494804212947</v>
      </c>
      <c r="BT90" s="51">
        <v>4062.505913935744</v>
      </c>
      <c r="BU90" s="51">
        <v>2672.1430999999998</v>
      </c>
      <c r="BV90" s="51">
        <v>2374.040604999806</v>
      </c>
      <c r="BW90" s="51">
        <v>116.72168107096903</v>
      </c>
      <c r="BX90" s="51">
        <v>-1428.8242102810764</v>
      </c>
      <c r="BY90" s="51">
        <v>0</v>
      </c>
      <c r="BZ90" s="51">
        <v>2304.4839999999999</v>
      </c>
      <c r="CA90" s="43">
        <v>419804.52002971451</v>
      </c>
    </row>
    <row r="91" spans="1:79" ht="16">
      <c r="A91" s="56">
        <v>2001</v>
      </c>
      <c r="B91" s="57">
        <v>4</v>
      </c>
      <c r="C91" s="69">
        <v>228428</v>
      </c>
      <c r="D91" s="69">
        <v>29163</v>
      </c>
      <c r="E91" s="43">
        <v>199265</v>
      </c>
      <c r="F91" s="43">
        <v>133207</v>
      </c>
      <c r="G91" s="43">
        <v>36966</v>
      </c>
      <c r="H91" s="43">
        <v>59377</v>
      </c>
      <c r="I91" s="43">
        <v>58633</v>
      </c>
      <c r="J91" s="43">
        <v>744</v>
      </c>
      <c r="K91" s="43">
        <v>56070</v>
      </c>
      <c r="L91" s="43">
        <v>57192</v>
      </c>
      <c r="M91" s="43">
        <v>46202.458650469169</v>
      </c>
      <c r="N91" s="43">
        <v>12374.354817734675</v>
      </c>
      <c r="O91" s="43">
        <v>4983.9886931590972</v>
      </c>
      <c r="P91" s="43">
        <v>28844.115139575399</v>
      </c>
      <c r="Q91" s="43">
        <v>179763</v>
      </c>
      <c r="R91" s="43">
        <v>2609644.9171423996</v>
      </c>
      <c r="S91" s="44">
        <v>0.7869569404801513</v>
      </c>
      <c r="T91" s="44">
        <v>0.79151245805400616</v>
      </c>
      <c r="U91" s="44">
        <v>0.80333279229562304</v>
      </c>
      <c r="V91" s="44">
        <v>0.80401821499837978</v>
      </c>
      <c r="W91" s="44">
        <v>0.85922953451043338</v>
      </c>
      <c r="X91" s="44">
        <v>0.89451321863197653</v>
      </c>
      <c r="Y91" s="44">
        <v>0.60394437312801752</v>
      </c>
      <c r="Z91" s="43">
        <v>2677.0814</v>
      </c>
      <c r="AA91" s="72">
        <v>41562.042999999998</v>
      </c>
      <c r="AB91" s="43">
        <v>19335.437999999998</v>
      </c>
      <c r="AC91" s="43">
        <v>35220.108999999997</v>
      </c>
      <c r="AD91" s="73">
        <v>123.68616</v>
      </c>
      <c r="AE91" s="43">
        <v>17399.099999999999</v>
      </c>
      <c r="AF91" s="46">
        <v>16653.400000000001</v>
      </c>
      <c r="AG91" s="47">
        <v>0.95714146133995448</v>
      </c>
      <c r="AH91" s="46">
        <v>14530.4</v>
      </c>
      <c r="AI91" s="46">
        <v>13977.6</v>
      </c>
      <c r="AJ91" s="46">
        <v>3084.6</v>
      </c>
      <c r="AK91" s="46">
        <v>3015.6</v>
      </c>
      <c r="AL91" s="48">
        <v>10.014451185434744</v>
      </c>
      <c r="AM91" s="43">
        <v>7695901.2999999998</v>
      </c>
      <c r="AN91" s="49">
        <v>86277</v>
      </c>
      <c r="AO91" s="55">
        <v>19442</v>
      </c>
      <c r="AP91" s="43">
        <v>179823</v>
      </c>
      <c r="AQ91" s="44">
        <v>0.7819423310652388</v>
      </c>
      <c r="AR91" s="43">
        <v>11513.358629694489</v>
      </c>
      <c r="AS91" s="50">
        <v>0.61416999999999999</v>
      </c>
      <c r="AT91" s="51">
        <v>491337</v>
      </c>
      <c r="AU91" s="51">
        <v>1691817</v>
      </c>
      <c r="AV91" s="52">
        <v>3.424666666666667</v>
      </c>
      <c r="AW91" s="52">
        <v>2.0366666666666666</v>
      </c>
      <c r="AX91" s="53">
        <v>1.1169024571854058</v>
      </c>
      <c r="AY91" s="53">
        <v>0.89533333333333331</v>
      </c>
      <c r="AZ91" s="54">
        <v>378883.42099999997</v>
      </c>
      <c r="BA91" s="74">
        <v>-267087</v>
      </c>
      <c r="BB91" s="51">
        <v>68233.311989861089</v>
      </c>
      <c r="BC91" s="51">
        <v>2474.1397300324043</v>
      </c>
      <c r="BD91" s="51">
        <v>442.96069</v>
      </c>
      <c r="BE91" s="51">
        <v>20144.300507349311</v>
      </c>
      <c r="BF91" s="51">
        <v>2408.4201413512183</v>
      </c>
      <c r="BG91" s="51">
        <v>17607.221301637957</v>
      </c>
      <c r="BH91" s="51">
        <v>22639.951756052164</v>
      </c>
      <c r="BI91" s="51">
        <v>1099.0087442626595</v>
      </c>
      <c r="BJ91" s="51">
        <v>1417.3091191753765</v>
      </c>
      <c r="BK91" s="51">
        <v>69414.155971235261</v>
      </c>
      <c r="BL91" s="51">
        <v>7345.3303696493995</v>
      </c>
      <c r="BM91" s="51">
        <v>6896.1571762506846</v>
      </c>
      <c r="BN91" s="51">
        <v>17640.264702313481</v>
      </c>
      <c r="BO91" s="51">
        <v>28.070869175470197</v>
      </c>
      <c r="BP91" s="51">
        <v>1894.0997412584943</v>
      </c>
      <c r="BQ91" s="51">
        <v>5190.7117911821788</v>
      </c>
      <c r="BR91" s="51">
        <v>2.2762257408165656</v>
      </c>
      <c r="BS91" s="51">
        <v>20911.422746709632</v>
      </c>
      <c r="BT91" s="51">
        <v>4211.1810077117834</v>
      </c>
      <c r="BU91" s="51">
        <v>2785.3065000000001</v>
      </c>
      <c r="BV91" s="51">
        <v>2385.9264836589059</v>
      </c>
      <c r="BW91" s="51">
        <v>123.40835758441213</v>
      </c>
      <c r="BX91" s="51">
        <v>-1180.8439813741716</v>
      </c>
      <c r="BY91" s="51">
        <v>0</v>
      </c>
      <c r="BZ91" s="51">
        <v>2383.5160000000001</v>
      </c>
      <c r="CA91" s="43">
        <v>423939.73448301735</v>
      </c>
    </row>
    <row r="92" spans="1:79" ht="16">
      <c r="A92" s="56">
        <v>2002</v>
      </c>
      <c r="B92" s="57">
        <v>1</v>
      </c>
      <c r="C92" s="69">
        <v>229727</v>
      </c>
      <c r="D92" s="69">
        <v>28841</v>
      </c>
      <c r="E92" s="43">
        <v>200886</v>
      </c>
      <c r="F92" s="43">
        <v>134686</v>
      </c>
      <c r="G92" s="43">
        <v>37094</v>
      </c>
      <c r="H92" s="43">
        <v>60008</v>
      </c>
      <c r="I92" s="43">
        <v>59458</v>
      </c>
      <c r="J92" s="43">
        <v>550</v>
      </c>
      <c r="K92" s="43">
        <v>55983</v>
      </c>
      <c r="L92" s="43">
        <v>58044</v>
      </c>
      <c r="M92" s="43">
        <v>47050.901233110191</v>
      </c>
      <c r="N92" s="43">
        <v>12132.080534885659</v>
      </c>
      <c r="O92" s="43">
        <v>4404.988157398805</v>
      </c>
      <c r="P92" s="43">
        <v>30513.832540825737</v>
      </c>
      <c r="Q92" s="43">
        <v>182451</v>
      </c>
      <c r="R92" s="43">
        <v>2637626.7429426769</v>
      </c>
      <c r="S92" s="44">
        <v>0.79420790764690263</v>
      </c>
      <c r="T92" s="44">
        <v>0.79389097604799308</v>
      </c>
      <c r="U92" s="44">
        <v>0.81751765784223862</v>
      </c>
      <c r="V92" s="44">
        <v>0.80882303474721651</v>
      </c>
      <c r="W92" s="44">
        <v>0.87664112319811371</v>
      </c>
      <c r="X92" s="44">
        <v>0.90200537523258217</v>
      </c>
      <c r="Y92" s="44">
        <v>0.59607907988621522</v>
      </c>
      <c r="Z92" s="43">
        <v>2681.7040000000002</v>
      </c>
      <c r="AA92" s="72">
        <v>41837.892999999996</v>
      </c>
      <c r="AB92" s="43">
        <v>19610.524999999998</v>
      </c>
      <c r="AC92" s="43">
        <v>35470.216</v>
      </c>
      <c r="AD92" s="73">
        <v>124.83011999999999</v>
      </c>
      <c r="AE92" s="43">
        <v>17495.8</v>
      </c>
      <c r="AF92" s="46">
        <v>16748.099999999999</v>
      </c>
      <c r="AG92" s="47">
        <v>0.95726402908126518</v>
      </c>
      <c r="AH92" s="46">
        <v>14646.6</v>
      </c>
      <c r="AI92" s="46">
        <v>14092.4</v>
      </c>
      <c r="AJ92" s="46">
        <v>3095.3</v>
      </c>
      <c r="AK92" s="46">
        <v>3016.2</v>
      </c>
      <c r="AL92" s="48">
        <v>10.783622570022986</v>
      </c>
      <c r="AM92" s="43">
        <v>7707006.5</v>
      </c>
      <c r="AN92" s="49">
        <v>87637</v>
      </c>
      <c r="AO92" s="55">
        <v>19730</v>
      </c>
      <c r="AP92" s="43">
        <v>181156</v>
      </c>
      <c r="AQ92" s="44">
        <v>0.79346371614832589</v>
      </c>
      <c r="AR92" s="43">
        <v>11405.54384986761</v>
      </c>
      <c r="AS92" s="50">
        <v>0.62185666666666661</v>
      </c>
      <c r="AT92" s="51">
        <v>501473</v>
      </c>
      <c r="AU92" s="51">
        <v>1730637</v>
      </c>
      <c r="AV92" s="52">
        <v>3.3506666666666667</v>
      </c>
      <c r="AW92" s="52">
        <v>1.82</v>
      </c>
      <c r="AX92" s="53">
        <v>1.1411182959300115</v>
      </c>
      <c r="AY92" s="53">
        <v>0.8763333333333333</v>
      </c>
      <c r="AZ92" s="54">
        <v>379001.64399999997</v>
      </c>
      <c r="BA92" s="74">
        <v>-279936</v>
      </c>
      <c r="BB92" s="51">
        <v>69231.060396593108</v>
      </c>
      <c r="BC92" s="51">
        <v>2513.7424999204623</v>
      </c>
      <c r="BD92" s="51">
        <v>421.91052767798277</v>
      </c>
      <c r="BE92" s="51">
        <v>20111.228711541025</v>
      </c>
      <c r="BF92" s="51">
        <v>2057.6276101384515</v>
      </c>
      <c r="BG92" s="51">
        <v>18555.212332004816</v>
      </c>
      <c r="BH92" s="51">
        <v>23056.342081872386</v>
      </c>
      <c r="BI92" s="51">
        <v>1105.1827221316705</v>
      </c>
      <c r="BJ92" s="51">
        <v>1409.813911306318</v>
      </c>
      <c r="BK92" s="51">
        <v>69796.656448385867</v>
      </c>
      <c r="BL92" s="51">
        <v>7470.3238171442599</v>
      </c>
      <c r="BM92" s="51">
        <v>7095.1884352030038</v>
      </c>
      <c r="BN92" s="51">
        <v>17759.112637053589</v>
      </c>
      <c r="BO92" s="51">
        <v>23.826110129964739</v>
      </c>
      <c r="BP92" s="51">
        <v>1900.1504331461936</v>
      </c>
      <c r="BQ92" s="51">
        <v>5025.0067593720842</v>
      </c>
      <c r="BR92" s="51">
        <v>3.1524716293576853</v>
      </c>
      <c r="BS92" s="51">
        <v>21204.849850991533</v>
      </c>
      <c r="BT92" s="51">
        <v>4189.283033667055</v>
      </c>
      <c r="BU92" s="51">
        <v>2779.1113757176809</v>
      </c>
      <c r="BV92" s="51">
        <v>2271.6194876685931</v>
      </c>
      <c r="BW92" s="51">
        <v>75.032036662558937</v>
      </c>
      <c r="BX92" s="51">
        <v>-565.59605179275968</v>
      </c>
      <c r="BY92" s="51">
        <v>0</v>
      </c>
      <c r="BZ92" s="51">
        <v>2526.1640000000002</v>
      </c>
      <c r="CA92" s="43">
        <v>428226.31746669638</v>
      </c>
    </row>
    <row r="93" spans="1:79" ht="16">
      <c r="A93" s="56">
        <v>2002</v>
      </c>
      <c r="B93" s="57">
        <v>2</v>
      </c>
      <c r="C93" s="69">
        <v>231454</v>
      </c>
      <c r="D93" s="69">
        <v>29574</v>
      </c>
      <c r="E93" s="43">
        <v>201880</v>
      </c>
      <c r="F93" s="43">
        <v>135186</v>
      </c>
      <c r="G93" s="43">
        <v>37361</v>
      </c>
      <c r="H93" s="43">
        <v>61027</v>
      </c>
      <c r="I93" s="43">
        <v>60270</v>
      </c>
      <c r="J93" s="43">
        <v>757</v>
      </c>
      <c r="K93" s="43">
        <v>57512</v>
      </c>
      <c r="L93" s="43">
        <v>59632</v>
      </c>
      <c r="M93" s="43">
        <v>48433.192117746112</v>
      </c>
      <c r="N93" s="43">
        <v>12962.072088914341</v>
      </c>
      <c r="O93" s="43">
        <v>4251.3827076661655</v>
      </c>
      <c r="P93" s="43">
        <v>31219.737321165609</v>
      </c>
      <c r="Q93" s="43">
        <v>185911</v>
      </c>
      <c r="R93" s="43">
        <v>2666284.1692169807</v>
      </c>
      <c r="S93" s="44">
        <v>0.80323087957002259</v>
      </c>
      <c r="T93" s="44">
        <v>0.80407734528723385</v>
      </c>
      <c r="U93" s="44">
        <v>0.82248869141618264</v>
      </c>
      <c r="V93" s="44">
        <v>0.81898125103700015</v>
      </c>
      <c r="W93" s="44">
        <v>0.8611767978856586</v>
      </c>
      <c r="X93" s="44">
        <v>0.88948886503890534</v>
      </c>
      <c r="Y93" s="44">
        <v>0.61665029831535711</v>
      </c>
      <c r="Z93" s="43">
        <v>2696.0859</v>
      </c>
      <c r="AA93" s="72">
        <v>42060.750999999997</v>
      </c>
      <c r="AB93" s="43">
        <v>19798.409</v>
      </c>
      <c r="AC93" s="43">
        <v>35660.125999999997</v>
      </c>
      <c r="AD93" s="73">
        <v>126.86245</v>
      </c>
      <c r="AE93" s="43">
        <v>17652.400000000001</v>
      </c>
      <c r="AF93" s="46">
        <v>16862.599999999999</v>
      </c>
      <c r="AG93" s="47">
        <v>0.95525820851555576</v>
      </c>
      <c r="AH93" s="46">
        <v>14774.2</v>
      </c>
      <c r="AI93" s="46">
        <v>14186.3</v>
      </c>
      <c r="AJ93" s="46">
        <v>3126.4</v>
      </c>
      <c r="AK93" s="46">
        <v>3032.5</v>
      </c>
      <c r="AL93" s="48">
        <v>10.839300269026667</v>
      </c>
      <c r="AM93" s="43">
        <v>7797390.4000000004</v>
      </c>
      <c r="AN93" s="49">
        <v>89247</v>
      </c>
      <c r="AO93" s="55">
        <v>19826</v>
      </c>
      <c r="AP93" s="43">
        <v>182054</v>
      </c>
      <c r="AQ93" s="44">
        <v>0.79877426427504872</v>
      </c>
      <c r="AR93" s="43">
        <v>11472.354847778815</v>
      </c>
      <c r="AS93" s="50">
        <v>0.63646333333333338</v>
      </c>
      <c r="AT93" s="51">
        <v>524953</v>
      </c>
      <c r="AU93" s="51">
        <v>1767541</v>
      </c>
      <c r="AV93" s="52">
        <v>3.4376666666666669</v>
      </c>
      <c r="AW93" s="52">
        <v>1.82</v>
      </c>
      <c r="AX93" s="53">
        <v>1.0877447425670776</v>
      </c>
      <c r="AY93" s="53">
        <v>0.91933333333333334</v>
      </c>
      <c r="AZ93" s="54">
        <v>383191.14899999998</v>
      </c>
      <c r="BA93" s="74">
        <v>-284353</v>
      </c>
      <c r="BB93" s="51">
        <v>70258.917783447483</v>
      </c>
      <c r="BC93" s="51">
        <v>2637.5021969753557</v>
      </c>
      <c r="BD93" s="51">
        <v>468.42933742196294</v>
      </c>
      <c r="BE93" s="51">
        <v>20574.852381820907</v>
      </c>
      <c r="BF93" s="51">
        <v>1891.9425494110076</v>
      </c>
      <c r="BG93" s="51">
        <v>18704.610130063593</v>
      </c>
      <c r="BH93" s="51">
        <v>23540.643439060044</v>
      </c>
      <c r="BI93" s="51">
        <v>1068.9859547041951</v>
      </c>
      <c r="BJ93" s="51">
        <v>1371.9517939904244</v>
      </c>
      <c r="BK93" s="51">
        <v>71017.851395329693</v>
      </c>
      <c r="BL93" s="51">
        <v>7674.7130555550993</v>
      </c>
      <c r="BM93" s="51">
        <v>7485.2326482823873</v>
      </c>
      <c r="BN93" s="51">
        <v>18077.084332941242</v>
      </c>
      <c r="BO93" s="51">
        <v>26.807021160049707</v>
      </c>
      <c r="BP93" s="51">
        <v>1988.0028692140406</v>
      </c>
      <c r="BQ93" s="51">
        <v>4912.4065514294198</v>
      </c>
      <c r="BR93" s="51">
        <v>3.2091991983054182</v>
      </c>
      <c r="BS93" s="51">
        <v>21672.800839452997</v>
      </c>
      <c r="BT93" s="51">
        <v>4405.5673579966779</v>
      </c>
      <c r="BU93" s="51">
        <v>2899.7432746636669</v>
      </c>
      <c r="BV93" s="51">
        <v>1817.399976088423</v>
      </c>
      <c r="BW93" s="51">
        <v>54.884269347386486</v>
      </c>
      <c r="BX93" s="51">
        <v>-758.93361188221024</v>
      </c>
      <c r="BY93" s="51">
        <v>0</v>
      </c>
      <c r="BZ93" s="51">
        <v>2602.0230000000001</v>
      </c>
      <c r="CA93" s="43">
        <v>432834.99372522958</v>
      </c>
    </row>
    <row r="94" spans="1:79" ht="16">
      <c r="A94" s="56">
        <v>2002</v>
      </c>
      <c r="B94" s="57">
        <v>3</v>
      </c>
      <c r="C94" s="69">
        <v>232854</v>
      </c>
      <c r="D94" s="69">
        <v>29593</v>
      </c>
      <c r="E94" s="43">
        <v>203261</v>
      </c>
      <c r="F94" s="43">
        <v>136296</v>
      </c>
      <c r="G94" s="43">
        <v>37929</v>
      </c>
      <c r="H94" s="43">
        <v>61392</v>
      </c>
      <c r="I94" s="43">
        <v>60918</v>
      </c>
      <c r="J94" s="43">
        <v>474</v>
      </c>
      <c r="K94" s="43">
        <v>57042</v>
      </c>
      <c r="L94" s="43">
        <v>59805</v>
      </c>
      <c r="M94" s="43">
        <v>48488.203694196884</v>
      </c>
      <c r="N94" s="43">
        <v>13232.472785699099</v>
      </c>
      <c r="O94" s="43">
        <v>4220.0845473657228</v>
      </c>
      <c r="P94" s="43">
        <v>31035.646361132065</v>
      </c>
      <c r="Q94" s="43">
        <v>188834</v>
      </c>
      <c r="R94" s="43">
        <v>2694954.9048379133</v>
      </c>
      <c r="S94" s="44">
        <v>0.81095450368041777</v>
      </c>
      <c r="T94" s="44">
        <v>0.81222486353231205</v>
      </c>
      <c r="U94" s="44">
        <v>0.82983996414353134</v>
      </c>
      <c r="V94" s="44">
        <v>0.8244032962342821</v>
      </c>
      <c r="W94" s="44">
        <v>0.86134777882963431</v>
      </c>
      <c r="X94" s="44">
        <v>0.88681548365521279</v>
      </c>
      <c r="Y94" s="44">
        <v>0.65781935114567913</v>
      </c>
      <c r="Z94" s="43">
        <v>2708.2058999999999</v>
      </c>
      <c r="AA94" s="72">
        <v>42280.027999999998</v>
      </c>
      <c r="AB94" s="43">
        <v>19980.456000000002</v>
      </c>
      <c r="AC94" s="43">
        <v>35847.010999999999</v>
      </c>
      <c r="AD94" s="73">
        <v>134.92707999999999</v>
      </c>
      <c r="AE94" s="43">
        <v>17763.2</v>
      </c>
      <c r="AF94" s="46">
        <v>16915.400000000001</v>
      </c>
      <c r="AG94" s="47">
        <v>0.95227211313276894</v>
      </c>
      <c r="AH94" s="46">
        <v>14911.4</v>
      </c>
      <c r="AI94" s="46">
        <v>14276.7</v>
      </c>
      <c r="AJ94" s="46">
        <v>3159.3</v>
      </c>
      <c r="AK94" s="46">
        <v>3043</v>
      </c>
      <c r="AL94" s="48">
        <v>11.097124109679976</v>
      </c>
      <c r="AM94" s="43">
        <v>7777969.5</v>
      </c>
      <c r="AN94" s="49">
        <v>91308</v>
      </c>
      <c r="AO94" s="55">
        <v>19993</v>
      </c>
      <c r="AP94" s="43">
        <v>183268</v>
      </c>
      <c r="AQ94" s="44">
        <v>0.80515923536956047</v>
      </c>
      <c r="AR94" s="43">
        <v>11571.196078308591</v>
      </c>
      <c r="AS94" s="50">
        <v>0.63646666666666674</v>
      </c>
      <c r="AT94" s="51">
        <v>525710</v>
      </c>
      <c r="AU94" s="51">
        <v>1791920</v>
      </c>
      <c r="AV94" s="52">
        <v>3.3413333333333335</v>
      </c>
      <c r="AW94" s="52">
        <v>1.7166666666666668</v>
      </c>
      <c r="AX94" s="53">
        <v>1.0166045408336157</v>
      </c>
      <c r="AY94" s="53">
        <v>0.98366666666666669</v>
      </c>
      <c r="AZ94" s="54">
        <v>381131.109</v>
      </c>
      <c r="BA94" s="74">
        <v>-282292</v>
      </c>
      <c r="BB94" s="51">
        <v>74232.383629367949</v>
      </c>
      <c r="BC94" s="51">
        <v>2918.77726602036</v>
      </c>
      <c r="BD94" s="51">
        <v>463.11710745119922</v>
      </c>
      <c r="BE94" s="51">
        <v>21158.714444544872</v>
      </c>
      <c r="BF94" s="51">
        <v>1765.8758691125247</v>
      </c>
      <c r="BG94" s="51">
        <v>20011.94635088653</v>
      </c>
      <c r="BH94" s="51">
        <v>23911.122633904015</v>
      </c>
      <c r="BI94" s="51">
        <v>2463.0664479402412</v>
      </c>
      <c r="BJ94" s="51">
        <v>1539.763509508186</v>
      </c>
      <c r="BK94" s="51">
        <v>74455.487905818271</v>
      </c>
      <c r="BL94" s="51">
        <v>7874.9976210119421</v>
      </c>
      <c r="BM94" s="51">
        <v>7762.4661956783657</v>
      </c>
      <c r="BN94" s="51">
        <v>18438.945582530316</v>
      </c>
      <c r="BO94" s="51">
        <v>28.405099569832256</v>
      </c>
      <c r="BP94" s="51">
        <v>2093.1781710154278</v>
      </c>
      <c r="BQ94" s="51">
        <v>4920.3549478140467</v>
      </c>
      <c r="BR94" s="51">
        <v>4.4846364824803073</v>
      </c>
      <c r="BS94" s="51">
        <v>21651.043761114553</v>
      </c>
      <c r="BT94" s="51">
        <v>4667.1790826846182</v>
      </c>
      <c r="BU94" s="51">
        <v>2821.5932753464981</v>
      </c>
      <c r="BV94" s="51">
        <v>4138.7920138357604</v>
      </c>
      <c r="BW94" s="51">
        <v>54.047518734444544</v>
      </c>
      <c r="BX94" s="51">
        <v>-223.10427645032178</v>
      </c>
      <c r="BY94" s="51">
        <v>0</v>
      </c>
      <c r="BZ94" s="51">
        <v>2665.43</v>
      </c>
      <c r="CA94" s="43">
        <v>437671.07891306467</v>
      </c>
    </row>
    <row r="95" spans="1:79" ht="16">
      <c r="A95" s="56">
        <v>2002</v>
      </c>
      <c r="B95" s="57">
        <v>4</v>
      </c>
      <c r="C95" s="69">
        <v>234604</v>
      </c>
      <c r="D95" s="69">
        <v>29942</v>
      </c>
      <c r="E95" s="43">
        <v>204662</v>
      </c>
      <c r="F95" s="43">
        <v>136939</v>
      </c>
      <c r="G95" s="43">
        <v>38413</v>
      </c>
      <c r="H95" s="43">
        <v>62615</v>
      </c>
      <c r="I95" s="43">
        <v>61579</v>
      </c>
      <c r="J95" s="43">
        <v>1036</v>
      </c>
      <c r="K95" s="43">
        <v>58956</v>
      </c>
      <c r="L95" s="43">
        <v>62319</v>
      </c>
      <c r="M95" s="43">
        <v>50860.702954946813</v>
      </c>
      <c r="N95" s="43">
        <v>13779.943698950101</v>
      </c>
      <c r="O95" s="43">
        <v>5271.3748894667006</v>
      </c>
      <c r="P95" s="43">
        <v>31809.384366530008</v>
      </c>
      <c r="Q95" s="43">
        <v>192092</v>
      </c>
      <c r="R95" s="43">
        <v>2724496.7864700533</v>
      </c>
      <c r="S95" s="44">
        <v>0.81879251845663326</v>
      </c>
      <c r="T95" s="44">
        <v>0.81813800305245399</v>
      </c>
      <c r="U95" s="44">
        <v>0.83388436206492589</v>
      </c>
      <c r="V95" s="44">
        <v>0.84147193036587153</v>
      </c>
      <c r="W95" s="44">
        <v>0.85914919601058415</v>
      </c>
      <c r="X95" s="44">
        <v>0.88505913124408286</v>
      </c>
      <c r="Y95" s="44">
        <v>0.6674176847977501</v>
      </c>
      <c r="Z95" s="43">
        <v>2715.9841000000001</v>
      </c>
      <c r="AA95" s="72">
        <v>42514.192999999999</v>
      </c>
      <c r="AB95" s="43">
        <v>20072.699000000001</v>
      </c>
      <c r="AC95" s="43">
        <v>36046.527999999998</v>
      </c>
      <c r="AD95" s="73">
        <v>138.13835</v>
      </c>
      <c r="AE95" s="43">
        <v>17860.099999999999</v>
      </c>
      <c r="AF95" s="46">
        <v>17048.400000000001</v>
      </c>
      <c r="AG95" s="47">
        <v>0.95455232613479224</v>
      </c>
      <c r="AH95" s="46">
        <v>15028.6</v>
      </c>
      <c r="AI95" s="46">
        <v>14430.3</v>
      </c>
      <c r="AJ95" s="46">
        <v>3162.1</v>
      </c>
      <c r="AK95" s="46">
        <v>3085.1</v>
      </c>
      <c r="AL95" s="48">
        <v>11.022927210735338</v>
      </c>
      <c r="AM95" s="43">
        <v>7938064.4000000004</v>
      </c>
      <c r="AN95" s="49">
        <v>92498</v>
      </c>
      <c r="AO95" s="55">
        <v>20188</v>
      </c>
      <c r="AP95" s="43">
        <v>184474</v>
      </c>
      <c r="AQ95" s="44">
        <v>0.81768618013581074</v>
      </c>
      <c r="AR95" s="43">
        <v>11702.06754145693</v>
      </c>
      <c r="AS95" s="50">
        <v>0.64542999999999995</v>
      </c>
      <c r="AT95" s="51">
        <v>554694</v>
      </c>
      <c r="AU95" s="51">
        <v>1843976</v>
      </c>
      <c r="AV95" s="52">
        <v>3.0953333333333339</v>
      </c>
      <c r="AW95" s="52">
        <v>1.4666666666666668</v>
      </c>
      <c r="AX95" s="53">
        <v>1</v>
      </c>
      <c r="AY95" s="53">
        <v>1</v>
      </c>
      <c r="AZ95" s="54">
        <v>384145.34700000001</v>
      </c>
      <c r="BA95" s="74">
        <v>-334660</v>
      </c>
      <c r="BB95" s="51">
        <v>72587.638190591475</v>
      </c>
      <c r="BC95" s="51">
        <v>2701.978037083823</v>
      </c>
      <c r="BD95" s="51">
        <v>463.54302744885513</v>
      </c>
      <c r="BE95" s="51">
        <v>20952.204462093203</v>
      </c>
      <c r="BF95" s="51">
        <v>1560.5539713380158</v>
      </c>
      <c r="BG95" s="51">
        <v>19942.231187045069</v>
      </c>
      <c r="BH95" s="51">
        <v>24494.891845163551</v>
      </c>
      <c r="BI95" s="51">
        <v>1102.7648752238936</v>
      </c>
      <c r="BJ95" s="51">
        <v>1369.4707851950716</v>
      </c>
      <c r="BK95" s="51">
        <v>74120.004250466125</v>
      </c>
      <c r="BL95" s="51">
        <v>8076.9655062887005</v>
      </c>
      <c r="BM95" s="51">
        <v>7940.1127208362432</v>
      </c>
      <c r="BN95" s="51">
        <v>18754.857447474846</v>
      </c>
      <c r="BO95" s="51">
        <v>24.961769140153297</v>
      </c>
      <c r="BP95" s="51">
        <v>2140.6685266243389</v>
      </c>
      <c r="BQ95" s="51">
        <v>4844.2317413844503</v>
      </c>
      <c r="BR95" s="51">
        <v>4.1536926898565891</v>
      </c>
      <c r="BS95" s="51">
        <v>22150.305548440909</v>
      </c>
      <c r="BT95" s="51">
        <v>4665.9705256516481</v>
      </c>
      <c r="BU95" s="51">
        <v>2944.5520742721528</v>
      </c>
      <c r="BV95" s="51">
        <v>2462.188522407223</v>
      </c>
      <c r="BW95" s="51">
        <v>111.03617525561005</v>
      </c>
      <c r="BX95" s="51">
        <v>-1532.3660598746501</v>
      </c>
      <c r="BY95" s="51">
        <v>0</v>
      </c>
      <c r="BZ95" s="51">
        <v>2716.3829999999998</v>
      </c>
      <c r="CA95" s="43">
        <v>442476.11434658273</v>
      </c>
    </row>
    <row r="96" spans="1:79" ht="16">
      <c r="A96" s="56">
        <v>2003</v>
      </c>
      <c r="B96" s="57">
        <v>1</v>
      </c>
      <c r="C96" s="69">
        <v>236918</v>
      </c>
      <c r="D96" s="69">
        <v>30150</v>
      </c>
      <c r="E96" s="43">
        <v>206768</v>
      </c>
      <c r="F96" s="43">
        <v>136768</v>
      </c>
      <c r="G96" s="43">
        <v>38865</v>
      </c>
      <c r="H96" s="43">
        <v>64213</v>
      </c>
      <c r="I96" s="43">
        <v>63529</v>
      </c>
      <c r="J96" s="43">
        <v>684</v>
      </c>
      <c r="K96" s="43">
        <v>58846</v>
      </c>
      <c r="L96" s="43">
        <v>61774</v>
      </c>
      <c r="M96" s="43">
        <v>50308.15536814322</v>
      </c>
      <c r="N96" s="43">
        <v>13166.73588851876</v>
      </c>
      <c r="O96" s="43">
        <v>4793.3574785938108</v>
      </c>
      <c r="P96" s="43">
        <v>32348.062001030645</v>
      </c>
      <c r="Q96" s="43">
        <v>195924</v>
      </c>
      <c r="R96" s="43">
        <v>2755274.1232053284</v>
      </c>
      <c r="S96" s="44">
        <v>0.82696966883056588</v>
      </c>
      <c r="T96" s="44">
        <v>0.82127398221806269</v>
      </c>
      <c r="U96" s="44">
        <v>0.85066254985205203</v>
      </c>
      <c r="V96" s="44">
        <v>0.84440176927072674</v>
      </c>
      <c r="W96" s="44">
        <v>0.86991469258743159</v>
      </c>
      <c r="X96" s="44">
        <v>0.88726648751902093</v>
      </c>
      <c r="Y96" s="44">
        <v>0.71814826951848576</v>
      </c>
      <c r="Z96" s="43">
        <v>2714.8824</v>
      </c>
      <c r="AA96" s="72">
        <v>42717.063000000002</v>
      </c>
      <c r="AB96" s="43">
        <v>20332.438000000002</v>
      </c>
      <c r="AC96" s="43">
        <v>36219.521000000001</v>
      </c>
      <c r="AD96" s="73">
        <v>145.97539</v>
      </c>
      <c r="AE96" s="43">
        <v>18051.900000000001</v>
      </c>
      <c r="AF96" s="46">
        <v>17220.7</v>
      </c>
      <c r="AG96" s="47">
        <v>0.95395498534780265</v>
      </c>
      <c r="AH96" s="46">
        <v>15248.6</v>
      </c>
      <c r="AI96" s="46">
        <v>14607.9</v>
      </c>
      <c r="AJ96" s="46">
        <v>3223.6</v>
      </c>
      <c r="AK96" s="46">
        <v>3145.7</v>
      </c>
      <c r="AL96" s="48">
        <v>11.216254538683456</v>
      </c>
      <c r="AM96" s="43">
        <v>7936251.7000000002</v>
      </c>
      <c r="AN96" s="49">
        <v>94048</v>
      </c>
      <c r="AO96" s="55">
        <v>20818</v>
      </c>
      <c r="AP96" s="43">
        <v>185950</v>
      </c>
      <c r="AQ96" s="44">
        <v>0.82371124479407687</v>
      </c>
      <c r="AR96" s="43">
        <v>11973.602567439861</v>
      </c>
      <c r="AS96" s="50">
        <v>0.67386999999999997</v>
      </c>
      <c r="AT96" s="51">
        <v>550380</v>
      </c>
      <c r="AU96" s="51">
        <v>1882325</v>
      </c>
      <c r="AV96" s="52">
        <v>2.6876666666666669</v>
      </c>
      <c r="AW96" s="52">
        <v>1.23</v>
      </c>
      <c r="AX96" s="53">
        <v>0.93167701863354024</v>
      </c>
      <c r="AY96" s="53">
        <v>1.0733333333333335</v>
      </c>
      <c r="AZ96" s="54">
        <v>381976.07900000003</v>
      </c>
      <c r="BA96" s="74">
        <v>-344128</v>
      </c>
      <c r="BB96" s="51">
        <v>74390.153322500395</v>
      </c>
      <c r="BC96" s="51">
        <v>2771.7525883052303</v>
      </c>
      <c r="BD96" s="51">
        <v>519.45279250459396</v>
      </c>
      <c r="BE96" s="51">
        <v>22218.622844087098</v>
      </c>
      <c r="BF96" s="51">
        <v>1625.2835359977998</v>
      </c>
      <c r="BG96" s="51">
        <v>19765.23620062197</v>
      </c>
      <c r="BH96" s="51">
        <v>24815.096933778521</v>
      </c>
      <c r="BI96" s="51">
        <v>1422.8397389706238</v>
      </c>
      <c r="BJ96" s="51">
        <v>1251.8686882345557</v>
      </c>
      <c r="BK96" s="51">
        <v>75776.885009798876</v>
      </c>
      <c r="BL96" s="51">
        <v>8239.7107121539539</v>
      </c>
      <c r="BM96" s="51">
        <v>8249.0261849049402</v>
      </c>
      <c r="BN96" s="51">
        <v>19233.515200490605</v>
      </c>
      <c r="BO96" s="51">
        <v>32.128773325234043</v>
      </c>
      <c r="BP96" s="51">
        <v>2212.8412026770593</v>
      </c>
      <c r="BQ96" s="51">
        <v>4779.3877482318294</v>
      </c>
      <c r="BR96" s="51">
        <v>5.5682205758799306</v>
      </c>
      <c r="BS96" s="51">
        <v>22614.227903944506</v>
      </c>
      <c r="BT96" s="51">
        <v>4720.3085960412409</v>
      </c>
      <c r="BU96" s="51">
        <v>3002.1104999999998</v>
      </c>
      <c r="BV96" s="51">
        <v>2686.3040588784615</v>
      </c>
      <c r="BW96" s="51">
        <v>1.7559085751609813</v>
      </c>
      <c r="BX96" s="51">
        <v>-1386.7316872984811</v>
      </c>
      <c r="BY96" s="51">
        <v>0</v>
      </c>
      <c r="BZ96" s="51">
        <v>2707.7730000000001</v>
      </c>
      <c r="CA96" s="43">
        <v>447563.4051182699</v>
      </c>
    </row>
    <row r="97" spans="1:79" ht="16">
      <c r="A97" s="56">
        <v>2003</v>
      </c>
      <c r="B97" s="57">
        <v>2</v>
      </c>
      <c r="C97" s="69">
        <v>238527</v>
      </c>
      <c r="D97" s="69">
        <v>30808</v>
      </c>
      <c r="E97" s="43">
        <v>207719</v>
      </c>
      <c r="F97" s="43">
        <v>138171</v>
      </c>
      <c r="G97" s="43">
        <v>39417</v>
      </c>
      <c r="H97" s="43">
        <v>64548</v>
      </c>
      <c r="I97" s="43">
        <v>64309</v>
      </c>
      <c r="J97" s="43">
        <v>239</v>
      </c>
      <c r="K97" s="43">
        <v>59445</v>
      </c>
      <c r="L97" s="43">
        <v>63054</v>
      </c>
      <c r="M97" s="43">
        <v>51486.768132624995</v>
      </c>
      <c r="N97" s="43">
        <v>13674.643095341902</v>
      </c>
      <c r="O97" s="43">
        <v>5326.311023037927</v>
      </c>
      <c r="P97" s="43">
        <v>32485.814014245167</v>
      </c>
      <c r="Q97" s="43">
        <v>198983</v>
      </c>
      <c r="R97" s="43">
        <v>2786008.7532490869</v>
      </c>
      <c r="S97" s="44">
        <v>0.8342158330084225</v>
      </c>
      <c r="T97" s="44">
        <v>0.82985575844424664</v>
      </c>
      <c r="U97" s="44">
        <v>0.84476241215719106</v>
      </c>
      <c r="V97" s="44">
        <v>0.85162263446795938</v>
      </c>
      <c r="W97" s="44">
        <v>0.85855833123054925</v>
      </c>
      <c r="X97" s="44">
        <v>0.87123735211088904</v>
      </c>
      <c r="Y97" s="44">
        <v>0.74656505195282408</v>
      </c>
      <c r="Z97" s="43">
        <v>2719.7984000000001</v>
      </c>
      <c r="AA97" s="72">
        <v>42852.089</v>
      </c>
      <c r="AB97" s="43">
        <v>20472.057000000001</v>
      </c>
      <c r="AC97" s="43">
        <v>36333.908000000003</v>
      </c>
      <c r="AD97" s="73">
        <v>153.59842</v>
      </c>
      <c r="AE97" s="43">
        <v>18216.2</v>
      </c>
      <c r="AF97" s="46">
        <v>17332.400000000001</v>
      </c>
      <c r="AG97" s="47">
        <v>0.95148274612707373</v>
      </c>
      <c r="AH97" s="46">
        <v>15393.7</v>
      </c>
      <c r="AI97" s="46">
        <v>14696.6</v>
      </c>
      <c r="AJ97" s="46">
        <v>3252.9</v>
      </c>
      <c r="AK97" s="46">
        <v>3155</v>
      </c>
      <c r="AL97" s="48">
        <v>11.019200464320708</v>
      </c>
      <c r="AM97" s="43">
        <v>7947712.7999999998</v>
      </c>
      <c r="AN97" s="49">
        <v>95836</v>
      </c>
      <c r="AO97" s="55">
        <v>21215</v>
      </c>
      <c r="AP97" s="43">
        <v>186504</v>
      </c>
      <c r="AQ97" s="44">
        <v>0.82944338094536885</v>
      </c>
      <c r="AR97" s="43">
        <v>12125.07506274224</v>
      </c>
      <c r="AS97" s="50">
        <v>0.63364333333333323</v>
      </c>
      <c r="AT97" s="51">
        <v>574307</v>
      </c>
      <c r="AU97" s="51">
        <v>1927843</v>
      </c>
      <c r="AV97" s="52">
        <v>2.3616666666666668</v>
      </c>
      <c r="AW97" s="52">
        <v>1.1399999999999999</v>
      </c>
      <c r="AX97" s="53">
        <v>0.88002346729246128</v>
      </c>
      <c r="AY97" s="53">
        <v>1.1363333333333332</v>
      </c>
      <c r="AZ97" s="54">
        <v>389134.31</v>
      </c>
      <c r="BA97" s="74">
        <v>-376657</v>
      </c>
      <c r="BB97" s="51">
        <v>75729.201869133103</v>
      </c>
      <c r="BC97" s="51">
        <v>2827.7127383462084</v>
      </c>
      <c r="BD97" s="51">
        <v>499.95356241057641</v>
      </c>
      <c r="BE97" s="51">
        <v>22621.381780868229</v>
      </c>
      <c r="BF97" s="51">
        <v>1721.0625034085574</v>
      </c>
      <c r="BG97" s="51">
        <v>19663.562991357263</v>
      </c>
      <c r="BH97" s="51">
        <v>25289.140251527759</v>
      </c>
      <c r="BI97" s="51">
        <v>1428.421167312812</v>
      </c>
      <c r="BJ97" s="51">
        <v>1677.9668739016911</v>
      </c>
      <c r="BK97" s="51">
        <v>77224.789246020955</v>
      </c>
      <c r="BL97" s="51">
        <v>8507.4457767302301</v>
      </c>
      <c r="BM97" s="51">
        <v>8337.5747350960646</v>
      </c>
      <c r="BN97" s="51">
        <v>19554.941607109784</v>
      </c>
      <c r="BO97" s="51">
        <v>33.152617474207013</v>
      </c>
      <c r="BP97" s="51">
        <v>2326.8486223518025</v>
      </c>
      <c r="BQ97" s="51">
        <v>4707.7747992827835</v>
      </c>
      <c r="BR97" s="51">
        <v>6.3363925119088647</v>
      </c>
      <c r="BS97" s="51">
        <v>22898.410210044658</v>
      </c>
      <c r="BT97" s="51">
        <v>4858.9603589870603</v>
      </c>
      <c r="BU97" s="51">
        <v>3337.8296</v>
      </c>
      <c r="BV97" s="51">
        <v>2618.5476494801296</v>
      </c>
      <c r="BW97" s="51">
        <v>36.966876952331759</v>
      </c>
      <c r="BX97" s="51">
        <v>-1495.5873768878519</v>
      </c>
      <c r="BY97" s="51">
        <v>0</v>
      </c>
      <c r="BZ97" s="51">
        <v>2752.6640000000002</v>
      </c>
      <c r="CA97" s="43">
        <v>452618.01264204696</v>
      </c>
    </row>
    <row r="98" spans="1:79" ht="16">
      <c r="A98" s="56">
        <v>2003</v>
      </c>
      <c r="B98" s="57">
        <v>3</v>
      </c>
      <c r="C98" s="69">
        <v>240164</v>
      </c>
      <c r="D98" s="69">
        <v>30669</v>
      </c>
      <c r="E98" s="43">
        <v>209495</v>
      </c>
      <c r="F98" s="43">
        <v>139559</v>
      </c>
      <c r="G98" s="43">
        <v>39748</v>
      </c>
      <c r="H98" s="43">
        <v>65682</v>
      </c>
      <c r="I98" s="43">
        <v>65137</v>
      </c>
      <c r="J98" s="43">
        <v>545</v>
      </c>
      <c r="K98" s="43">
        <v>58829</v>
      </c>
      <c r="L98" s="43">
        <v>63654</v>
      </c>
      <c r="M98" s="43">
        <v>52063.067752609299</v>
      </c>
      <c r="N98" s="43">
        <v>15044.248855585127</v>
      </c>
      <c r="O98" s="43">
        <v>4921.1876658825495</v>
      </c>
      <c r="P98" s="43">
        <v>32097.631231141619</v>
      </c>
      <c r="Q98" s="43">
        <v>202523</v>
      </c>
      <c r="R98" s="43">
        <v>2817500.2007078584</v>
      </c>
      <c r="S98" s="44">
        <v>0.84326959910727672</v>
      </c>
      <c r="T98" s="44">
        <v>0.83794667488302443</v>
      </c>
      <c r="U98" s="44">
        <v>0.85370333098520679</v>
      </c>
      <c r="V98" s="44">
        <v>0.85997205889125994</v>
      </c>
      <c r="W98" s="44">
        <v>0.85707729181186154</v>
      </c>
      <c r="X98" s="44">
        <v>0.86715681653941623</v>
      </c>
      <c r="Y98" s="44">
        <v>0.73522142085184317</v>
      </c>
      <c r="Z98" s="43">
        <v>2736.5522999999998</v>
      </c>
      <c r="AA98" s="72">
        <v>42971.557999999997</v>
      </c>
      <c r="AB98" s="43">
        <v>20635.368999999999</v>
      </c>
      <c r="AC98" s="43">
        <v>36435.103999999999</v>
      </c>
      <c r="AD98" s="73">
        <v>151.77164999999999</v>
      </c>
      <c r="AE98" s="43">
        <v>18360.599999999999</v>
      </c>
      <c r="AF98" s="46">
        <v>17417.900000000001</v>
      </c>
      <c r="AG98" s="47">
        <v>0.94865636199252767</v>
      </c>
      <c r="AH98" s="46">
        <v>15506.9</v>
      </c>
      <c r="AI98" s="46">
        <v>14763.8</v>
      </c>
      <c r="AJ98" s="46">
        <v>3254.6</v>
      </c>
      <c r="AK98" s="46">
        <v>3140.7</v>
      </c>
      <c r="AL98" s="48">
        <v>11.0236410117018</v>
      </c>
      <c r="AM98" s="43">
        <v>8018079.2000000002</v>
      </c>
      <c r="AN98" s="49">
        <v>97453</v>
      </c>
      <c r="AO98" s="55">
        <v>21455</v>
      </c>
      <c r="AP98" s="43">
        <v>188040</v>
      </c>
      <c r="AQ98" s="44">
        <v>0.83838799500706418</v>
      </c>
      <c r="AR98" s="43">
        <v>12265.123441743995</v>
      </c>
      <c r="AS98" s="50">
        <v>0.63235999999999992</v>
      </c>
      <c r="AT98" s="51">
        <v>583305</v>
      </c>
      <c r="AU98" s="51">
        <v>1965072</v>
      </c>
      <c r="AV98" s="52">
        <v>2.140333333333333</v>
      </c>
      <c r="AW98" s="52">
        <v>1.0433333333333332</v>
      </c>
      <c r="AX98" s="53">
        <v>0.88941595019270669</v>
      </c>
      <c r="AY98" s="53">
        <v>1.1243333333333334</v>
      </c>
      <c r="AZ98" s="54">
        <v>382788.23100000003</v>
      </c>
      <c r="BA98" s="74">
        <v>-370113</v>
      </c>
      <c r="BB98" s="51">
        <v>76284.881767402418</v>
      </c>
      <c r="BC98" s="51">
        <v>2854.6612746645346</v>
      </c>
      <c r="BD98" s="51">
        <v>540.62182260666248</v>
      </c>
      <c r="BE98" s="51">
        <v>22850.163448737672</v>
      </c>
      <c r="BF98" s="51">
        <v>1597.589575103264</v>
      </c>
      <c r="BG98" s="51">
        <v>19584.392511622256</v>
      </c>
      <c r="BH98" s="51">
        <v>25758.768896771719</v>
      </c>
      <c r="BI98" s="51">
        <v>1564.3601763633435</v>
      </c>
      <c r="BJ98" s="51">
        <v>1534.3240615329617</v>
      </c>
      <c r="BK98" s="51">
        <v>77438.121127464488</v>
      </c>
      <c r="BL98" s="51">
        <v>8708.1783269679927</v>
      </c>
      <c r="BM98" s="51">
        <v>8229.9229860332725</v>
      </c>
      <c r="BN98" s="51">
        <v>19809.204137781453</v>
      </c>
      <c r="BO98" s="51">
        <v>29.864377154586329</v>
      </c>
      <c r="BP98" s="51">
        <v>2122.0316561820332</v>
      </c>
      <c r="BQ98" s="51">
        <v>4538.0179400327033</v>
      </c>
      <c r="BR98" s="51">
        <v>15.110693167398191</v>
      </c>
      <c r="BS98" s="51">
        <v>23419.015353971758</v>
      </c>
      <c r="BT98" s="51">
        <v>4897.4216988107692</v>
      </c>
      <c r="BU98" s="51">
        <v>3328.3367000000003</v>
      </c>
      <c r="BV98" s="51">
        <v>2398.6287836289048</v>
      </c>
      <c r="BW98" s="51">
        <v>-57.611526266378846</v>
      </c>
      <c r="BX98" s="51">
        <v>-1153.2393600620708</v>
      </c>
      <c r="BY98" s="51">
        <v>0</v>
      </c>
      <c r="BZ98" s="51">
        <v>2803.9450000000002</v>
      </c>
      <c r="CA98" s="43">
        <v>457398.90468985093</v>
      </c>
    </row>
    <row r="99" spans="1:79" ht="16">
      <c r="A99" s="56">
        <v>2003</v>
      </c>
      <c r="B99" s="57">
        <v>4</v>
      </c>
      <c r="C99" s="69">
        <v>242631</v>
      </c>
      <c r="D99" s="69">
        <v>30977</v>
      </c>
      <c r="E99" s="43">
        <v>211654</v>
      </c>
      <c r="F99" s="43">
        <v>141419</v>
      </c>
      <c r="G99" s="43">
        <v>40156</v>
      </c>
      <c r="H99" s="43">
        <v>66499</v>
      </c>
      <c r="I99" s="43">
        <v>66053</v>
      </c>
      <c r="J99" s="43">
        <v>446</v>
      </c>
      <c r="K99" s="43">
        <v>60140</v>
      </c>
      <c r="L99" s="43">
        <v>65583</v>
      </c>
      <c r="M99" s="43">
        <v>53873.008746622487</v>
      </c>
      <c r="N99" s="43">
        <v>15319.428577009256</v>
      </c>
      <c r="O99" s="43">
        <v>5594.4544728758319</v>
      </c>
      <c r="P99" s="43">
        <v>32959.125696737407</v>
      </c>
      <c r="Q99" s="43">
        <v>206042</v>
      </c>
      <c r="R99" s="43">
        <v>2849422.1777409064</v>
      </c>
      <c r="S99" s="44">
        <v>0.8491989894119053</v>
      </c>
      <c r="T99" s="44">
        <v>0.84227013343327273</v>
      </c>
      <c r="U99" s="44">
        <v>0.85655941826875182</v>
      </c>
      <c r="V99" s="44">
        <v>0.87460069943832985</v>
      </c>
      <c r="W99" s="44">
        <v>0.8615397406052544</v>
      </c>
      <c r="X99" s="44">
        <v>0.87415946205571571</v>
      </c>
      <c r="Y99" s="44">
        <v>0.78400652435857665</v>
      </c>
      <c r="Z99" s="43">
        <v>2758.0160000000001</v>
      </c>
      <c r="AA99" s="72">
        <v>43103.144</v>
      </c>
      <c r="AB99" s="43">
        <v>20760.203000000001</v>
      </c>
      <c r="AC99" s="43">
        <v>36546.572999999997</v>
      </c>
      <c r="AD99" s="73">
        <v>147.524</v>
      </c>
      <c r="AE99" s="43">
        <v>18498.5</v>
      </c>
      <c r="AF99" s="46">
        <v>17546</v>
      </c>
      <c r="AG99" s="47">
        <v>0.94850933859502118</v>
      </c>
      <c r="AH99" s="46">
        <v>15659</v>
      </c>
      <c r="AI99" s="46">
        <v>14909.8</v>
      </c>
      <c r="AJ99" s="46">
        <v>3260.9</v>
      </c>
      <c r="AK99" s="46">
        <v>3177</v>
      </c>
      <c r="AL99" s="48">
        <v>10.894416591205779</v>
      </c>
      <c r="AM99" s="43">
        <v>8199679.7000000002</v>
      </c>
      <c r="AN99" s="49">
        <v>98886</v>
      </c>
      <c r="AO99" s="55">
        <v>21740</v>
      </c>
      <c r="AP99" s="43">
        <v>189914</v>
      </c>
      <c r="AQ99" s="44">
        <v>0.84236116455627441</v>
      </c>
      <c r="AR99" s="43">
        <v>12393.74770444513</v>
      </c>
      <c r="AS99" s="50">
        <v>0.6341566666666667</v>
      </c>
      <c r="AT99" s="51">
        <v>607095</v>
      </c>
      <c r="AU99" s="51">
        <v>2026403</v>
      </c>
      <c r="AV99" s="52">
        <v>2.1413333333333333</v>
      </c>
      <c r="AW99" s="52">
        <v>1.0766666666666669</v>
      </c>
      <c r="AX99" s="53">
        <v>0.84080717488789236</v>
      </c>
      <c r="AY99" s="53">
        <v>1.1893333333333334</v>
      </c>
      <c r="AZ99" s="54">
        <v>382775.03999999998</v>
      </c>
      <c r="BA99" s="74">
        <v>-387288</v>
      </c>
      <c r="BB99" s="51">
        <v>78234.763040964113</v>
      </c>
      <c r="BC99" s="51">
        <v>2946.8733986840266</v>
      </c>
      <c r="BD99" s="51">
        <v>513.97182247816681</v>
      </c>
      <c r="BE99" s="51">
        <v>23793.831926307004</v>
      </c>
      <c r="BF99" s="51">
        <v>1527.0643854903781</v>
      </c>
      <c r="BG99" s="51">
        <v>19835.808296398514</v>
      </c>
      <c r="BH99" s="51">
        <v>26226.993917922013</v>
      </c>
      <c r="BI99" s="51">
        <v>1776.3789173532209</v>
      </c>
      <c r="BJ99" s="51">
        <v>1613.8403763307922</v>
      </c>
      <c r="BK99" s="51">
        <v>77086.20461671568</v>
      </c>
      <c r="BL99" s="51">
        <v>8945.6651841478288</v>
      </c>
      <c r="BM99" s="51">
        <v>8239.4760939657208</v>
      </c>
      <c r="BN99" s="51">
        <v>20184.339054618151</v>
      </c>
      <c r="BO99" s="51">
        <v>16.854232045972616</v>
      </c>
      <c r="BP99" s="51">
        <v>1975.2785187891045</v>
      </c>
      <c r="BQ99" s="51">
        <v>4457.8195124526846</v>
      </c>
      <c r="BR99" s="51">
        <v>6.9846937448130095</v>
      </c>
      <c r="BS99" s="51">
        <v>23656.34653203909</v>
      </c>
      <c r="BT99" s="51">
        <v>4180.3093461609287</v>
      </c>
      <c r="BU99" s="51">
        <v>3321.7231999999999</v>
      </c>
      <c r="BV99" s="51">
        <v>2508.5195080125031</v>
      </c>
      <c r="BW99" s="51">
        <v>-407.1112592611139</v>
      </c>
      <c r="BX99" s="51">
        <v>1148.5584242484329</v>
      </c>
      <c r="BY99" s="51">
        <v>0</v>
      </c>
      <c r="BZ99" s="51">
        <v>2861.6170000000002</v>
      </c>
      <c r="CA99" s="43">
        <v>461980.06512528454</v>
      </c>
    </row>
    <row r="100" spans="1:79" ht="16">
      <c r="A100" s="56">
        <v>2004</v>
      </c>
      <c r="B100" s="57">
        <v>1</v>
      </c>
      <c r="C100" s="69">
        <v>244105</v>
      </c>
      <c r="D100" s="69">
        <v>30955</v>
      </c>
      <c r="E100" s="43">
        <v>213150</v>
      </c>
      <c r="F100" s="43">
        <v>142329</v>
      </c>
      <c r="G100" s="43">
        <v>41039</v>
      </c>
      <c r="H100" s="43">
        <v>67061</v>
      </c>
      <c r="I100" s="43">
        <v>66568</v>
      </c>
      <c r="J100" s="43">
        <v>493</v>
      </c>
      <c r="K100" s="43">
        <v>61332</v>
      </c>
      <c r="L100" s="43">
        <v>67656</v>
      </c>
      <c r="M100" s="43">
        <v>55458.016991179749</v>
      </c>
      <c r="N100" s="43">
        <v>15653.632463405273</v>
      </c>
      <c r="O100" s="43">
        <v>5010.8874943372502</v>
      </c>
      <c r="P100" s="43">
        <v>34793.497033437219</v>
      </c>
      <c r="Q100" s="43">
        <v>209415</v>
      </c>
      <c r="R100" s="43">
        <v>2881514.4007883663</v>
      </c>
      <c r="S100" s="44">
        <v>0.85788902316626037</v>
      </c>
      <c r="T100" s="44">
        <v>0.84840053678449223</v>
      </c>
      <c r="U100" s="44">
        <v>0.87913935524744757</v>
      </c>
      <c r="V100" s="44">
        <v>0.8830218723711093</v>
      </c>
      <c r="W100" s="44">
        <v>0.86944824887497552</v>
      </c>
      <c r="X100" s="44">
        <v>0.88505084545347046</v>
      </c>
      <c r="Y100" s="44">
        <v>0.83470923662476415</v>
      </c>
      <c r="Z100" s="43">
        <v>2774.0328999999997</v>
      </c>
      <c r="AA100" s="72">
        <v>43197.682999999997</v>
      </c>
      <c r="AB100" s="43">
        <v>21001.21</v>
      </c>
      <c r="AC100" s="43">
        <v>36626.629999999997</v>
      </c>
      <c r="AD100" s="73">
        <v>152.94156000000001</v>
      </c>
      <c r="AE100" s="43">
        <v>18743.5</v>
      </c>
      <c r="AF100" s="46">
        <v>17726</v>
      </c>
      <c r="AG100" s="47">
        <v>0.94571451436497989</v>
      </c>
      <c r="AH100" s="46">
        <v>15894.1</v>
      </c>
      <c r="AI100" s="46">
        <v>15078.7</v>
      </c>
      <c r="AJ100" s="46">
        <v>3297.6</v>
      </c>
      <c r="AK100" s="46">
        <v>3207.5</v>
      </c>
      <c r="AL100" s="48">
        <v>10.750380573309824</v>
      </c>
      <c r="AM100" s="43">
        <v>8173421.7000000002</v>
      </c>
      <c r="AN100" s="49">
        <v>100228</v>
      </c>
      <c r="AO100" s="55">
        <v>22224</v>
      </c>
      <c r="AP100" s="43">
        <v>190926</v>
      </c>
      <c r="AQ100" s="44">
        <v>0.85471942167197734</v>
      </c>
      <c r="AR100" s="43">
        <v>12503.992714619895</v>
      </c>
      <c r="AS100" s="50">
        <v>0.64235333333333333</v>
      </c>
      <c r="AT100" s="51">
        <v>606267</v>
      </c>
      <c r="AU100" s="51">
        <v>2052983</v>
      </c>
      <c r="AV100" s="52">
        <v>2.0579999999999998</v>
      </c>
      <c r="AW100" s="52">
        <v>1.0333333333333334</v>
      </c>
      <c r="AX100" s="53">
        <v>0.79957356076759067</v>
      </c>
      <c r="AY100" s="53">
        <v>1.2506666666666666</v>
      </c>
      <c r="AZ100" s="54">
        <v>388781.46500000003</v>
      </c>
      <c r="BA100" s="74">
        <v>-405314</v>
      </c>
      <c r="BB100" s="51">
        <v>80372.170924860315</v>
      </c>
      <c r="BC100" s="51">
        <v>2961.9041052787411</v>
      </c>
      <c r="BD100" s="51">
        <v>553.29251254621488</v>
      </c>
      <c r="BE100" s="51">
        <v>24214.90083784789</v>
      </c>
      <c r="BF100" s="51">
        <v>1620.116778094093</v>
      </c>
      <c r="BG100" s="51">
        <v>20913.377506292531</v>
      </c>
      <c r="BH100" s="51">
        <v>26707.785699849188</v>
      </c>
      <c r="BI100" s="51">
        <v>1515.4815572908722</v>
      </c>
      <c r="BJ100" s="51">
        <v>1885.3119276607974</v>
      </c>
      <c r="BK100" s="51">
        <v>81866.854670420187</v>
      </c>
      <c r="BL100" s="51">
        <v>9320.1350102580691</v>
      </c>
      <c r="BM100" s="51">
        <v>8246.1884255197074</v>
      </c>
      <c r="BN100" s="51">
        <v>20567.779135529556</v>
      </c>
      <c r="BO100" s="51">
        <v>40.338729052909009</v>
      </c>
      <c r="BP100" s="51">
        <v>2210.0779008083955</v>
      </c>
      <c r="BQ100" s="51">
        <v>4375.7776776208875</v>
      </c>
      <c r="BR100" s="51">
        <v>2.6411690581631735</v>
      </c>
      <c r="BS100" s="51">
        <v>24306.330666722737</v>
      </c>
      <c r="BT100" s="51">
        <v>5270.9397451526029</v>
      </c>
      <c r="BU100" s="51">
        <v>3356.9757</v>
      </c>
      <c r="BV100" s="51">
        <v>4045.964302384481</v>
      </c>
      <c r="BW100" s="51">
        <v>123.70620831268577</v>
      </c>
      <c r="BX100" s="51">
        <v>-1494.6837455598725</v>
      </c>
      <c r="BY100" s="51">
        <v>0</v>
      </c>
      <c r="BZ100" s="51">
        <v>2950.2109999999998</v>
      </c>
      <c r="CA100" s="43">
        <v>466430.51002200332</v>
      </c>
    </row>
    <row r="101" spans="1:79" ht="16">
      <c r="A101" s="56">
        <v>2004</v>
      </c>
      <c r="B101" s="57">
        <v>2</v>
      </c>
      <c r="C101" s="69">
        <v>245998</v>
      </c>
      <c r="D101" s="69">
        <v>31569</v>
      </c>
      <c r="E101" s="43">
        <v>214429</v>
      </c>
      <c r="F101" s="43">
        <v>143998</v>
      </c>
      <c r="G101" s="43">
        <v>41669</v>
      </c>
      <c r="H101" s="43">
        <v>68218</v>
      </c>
      <c r="I101" s="43">
        <v>67492</v>
      </c>
      <c r="J101" s="43">
        <v>726</v>
      </c>
      <c r="K101" s="43">
        <v>61744</v>
      </c>
      <c r="L101" s="43">
        <v>69631</v>
      </c>
      <c r="M101" s="43">
        <v>57253.604034479155</v>
      </c>
      <c r="N101" s="43">
        <v>16143.621348821565</v>
      </c>
      <c r="O101" s="43">
        <v>5598.2949077701378</v>
      </c>
      <c r="P101" s="43">
        <v>35511.687777887455</v>
      </c>
      <c r="Q101" s="43">
        <v>213211</v>
      </c>
      <c r="R101" s="43">
        <v>2914369.7805512385</v>
      </c>
      <c r="S101" s="44">
        <v>0.86671842860511061</v>
      </c>
      <c r="T101" s="44">
        <v>0.86024111445992302</v>
      </c>
      <c r="U101" s="44">
        <v>0.87415104754133766</v>
      </c>
      <c r="V101" s="44">
        <v>0.8955431754874652</v>
      </c>
      <c r="W101" s="44">
        <v>0.87391487431977199</v>
      </c>
      <c r="X101" s="44">
        <v>0.89223190820180664</v>
      </c>
      <c r="Y101" s="44">
        <v>0.81053181612342762</v>
      </c>
      <c r="Z101" s="43">
        <v>2788.1923999999999</v>
      </c>
      <c r="AA101" s="72">
        <v>43390.879000000001</v>
      </c>
      <c r="AB101" s="43">
        <v>21154.341</v>
      </c>
      <c r="AC101" s="43">
        <v>36788.095000000001</v>
      </c>
      <c r="AD101" s="73">
        <v>139.80198000000001</v>
      </c>
      <c r="AE101" s="43">
        <v>18872</v>
      </c>
      <c r="AF101" s="46">
        <v>17777.900000000001</v>
      </c>
      <c r="AG101" s="47">
        <v>0.94202522255192889</v>
      </c>
      <c r="AH101" s="46">
        <v>15999.3</v>
      </c>
      <c r="AI101" s="46">
        <v>15100.6</v>
      </c>
      <c r="AJ101" s="46">
        <v>3327.1</v>
      </c>
      <c r="AK101" s="46">
        <v>3217.9</v>
      </c>
      <c r="AL101" s="48">
        <v>10.788995979595866</v>
      </c>
      <c r="AM101" s="43">
        <v>8230130.7999999998</v>
      </c>
      <c r="AN101" s="49">
        <v>101946</v>
      </c>
      <c r="AO101" s="55">
        <v>22447</v>
      </c>
      <c r="AP101" s="43">
        <v>191982</v>
      </c>
      <c r="AQ101" s="44">
        <v>0.85949067550581304</v>
      </c>
      <c r="AR101" s="43">
        <v>12612.549782377302</v>
      </c>
      <c r="AS101" s="50">
        <v>0.6641366666666666</v>
      </c>
      <c r="AT101" s="51">
        <v>636960</v>
      </c>
      <c r="AU101" s="51">
        <v>2097608</v>
      </c>
      <c r="AV101" s="52">
        <v>2.0726666666666667</v>
      </c>
      <c r="AW101" s="52">
        <v>1.2133333333333332</v>
      </c>
      <c r="AX101" s="53">
        <v>0.83010514665190915</v>
      </c>
      <c r="AY101" s="53">
        <v>1.2046666666666668</v>
      </c>
      <c r="AZ101" s="54">
        <v>390339.83199999999</v>
      </c>
      <c r="BA101" s="74">
        <v>-417598</v>
      </c>
      <c r="BB101" s="51">
        <v>81461.747263609432</v>
      </c>
      <c r="BC101" s="51">
        <v>2983.3697404296145</v>
      </c>
      <c r="BD101" s="51">
        <v>542.87290249826447</v>
      </c>
      <c r="BE101" s="51">
        <v>24582.669276422806</v>
      </c>
      <c r="BF101" s="51">
        <v>1469.8864330486106</v>
      </c>
      <c r="BG101" s="51">
        <v>21642.444092671252</v>
      </c>
      <c r="BH101" s="51">
        <v>27022.808686897031</v>
      </c>
      <c r="BI101" s="51">
        <v>1537.0291092665484</v>
      </c>
      <c r="BJ101" s="51">
        <v>1680.667022375314</v>
      </c>
      <c r="BK101" s="51">
        <v>81823.764528405707</v>
      </c>
      <c r="BL101" s="51">
        <v>9498.0812852737254</v>
      </c>
      <c r="BM101" s="51">
        <v>8319.2830918336604</v>
      </c>
      <c r="BN101" s="51">
        <v>20896.830894586303</v>
      </c>
      <c r="BO101" s="51">
        <v>30.466063502990846</v>
      </c>
      <c r="BP101" s="51">
        <v>2118.871938975155</v>
      </c>
      <c r="BQ101" s="51">
        <v>4261.9373421823202</v>
      </c>
      <c r="BR101" s="51">
        <v>1.8089173900192339</v>
      </c>
      <c r="BS101" s="51">
        <v>24690.58175722423</v>
      </c>
      <c r="BT101" s="51">
        <v>5430.4594477695964</v>
      </c>
      <c r="BU101" s="51">
        <v>3247.9989999999998</v>
      </c>
      <c r="BV101" s="51">
        <v>3219.0467153547647</v>
      </c>
      <c r="BW101" s="51">
        <v>108.39807431294889</v>
      </c>
      <c r="BX101" s="51">
        <v>-362.01726479627541</v>
      </c>
      <c r="BY101" s="51">
        <v>0</v>
      </c>
      <c r="BZ101" s="51">
        <v>3010.8519999999999</v>
      </c>
      <c r="CA101" s="43">
        <v>470784.91536143981</v>
      </c>
    </row>
    <row r="102" spans="1:79" ht="16">
      <c r="A102" s="56">
        <v>2004</v>
      </c>
      <c r="B102" s="57">
        <v>3</v>
      </c>
      <c r="C102" s="69">
        <v>248476</v>
      </c>
      <c r="D102" s="69">
        <v>32002</v>
      </c>
      <c r="E102" s="43">
        <v>216474</v>
      </c>
      <c r="F102" s="43">
        <v>145252</v>
      </c>
      <c r="G102" s="43">
        <v>42473</v>
      </c>
      <c r="H102" s="43">
        <v>69155</v>
      </c>
      <c r="I102" s="43">
        <v>68649</v>
      </c>
      <c r="J102" s="43">
        <v>506</v>
      </c>
      <c r="K102" s="43">
        <v>61769</v>
      </c>
      <c r="L102" s="43">
        <v>70173</v>
      </c>
      <c r="M102" s="43">
        <v>57542.859695300518</v>
      </c>
      <c r="N102" s="43">
        <v>16777.816094454291</v>
      </c>
      <c r="O102" s="43">
        <v>5961.9363350355843</v>
      </c>
      <c r="P102" s="43">
        <v>34803.107265810642</v>
      </c>
      <c r="Q102" s="43">
        <v>217455</v>
      </c>
      <c r="R102" s="43">
        <v>2947758.9513914059</v>
      </c>
      <c r="S102" s="44">
        <v>0.87515494454192755</v>
      </c>
      <c r="T102" s="44">
        <v>0.87053534546856493</v>
      </c>
      <c r="U102" s="44">
        <v>0.88239587502648742</v>
      </c>
      <c r="V102" s="44">
        <v>0.90533001209048936</v>
      </c>
      <c r="W102" s="44">
        <v>0.87216888730593012</v>
      </c>
      <c r="X102" s="44">
        <v>0.8959713850056289</v>
      </c>
      <c r="Y102" s="44">
        <v>0.82586529803454634</v>
      </c>
      <c r="Z102" s="43">
        <v>2795.8714</v>
      </c>
      <c r="AA102" s="72">
        <v>43603.356</v>
      </c>
      <c r="AB102" s="43">
        <v>21277.342000000001</v>
      </c>
      <c r="AC102" s="43">
        <v>36965.885999999999</v>
      </c>
      <c r="AD102" s="73">
        <v>152.33970000000002</v>
      </c>
      <c r="AE102" s="43">
        <v>19044.400000000001</v>
      </c>
      <c r="AF102" s="46">
        <v>17884.3</v>
      </c>
      <c r="AG102" s="47">
        <v>0.93908445527294104</v>
      </c>
      <c r="AH102" s="46">
        <v>16157.4</v>
      </c>
      <c r="AI102" s="46">
        <v>15218.4</v>
      </c>
      <c r="AJ102" s="46">
        <v>3354.4</v>
      </c>
      <c r="AK102" s="46">
        <v>3230.7</v>
      </c>
      <c r="AL102" s="48">
        <v>10.494459317333904</v>
      </c>
      <c r="AM102" s="43">
        <v>8253021.4000000004</v>
      </c>
      <c r="AN102" s="49">
        <v>103605</v>
      </c>
      <c r="AO102" s="55">
        <v>22599</v>
      </c>
      <c r="AP102" s="43">
        <v>193875</v>
      </c>
      <c r="AQ102" s="44">
        <v>0.86536477817573276</v>
      </c>
      <c r="AR102" s="43">
        <v>12712.458687327693</v>
      </c>
      <c r="AS102" s="50">
        <v>0.68719666666666668</v>
      </c>
      <c r="AT102" s="51">
        <v>654326</v>
      </c>
      <c r="AU102" s="51">
        <v>2117728</v>
      </c>
      <c r="AV102" s="52">
        <v>2.1093333333333333</v>
      </c>
      <c r="AW102" s="52">
        <v>1.6766666666666667</v>
      </c>
      <c r="AX102" s="53">
        <v>0.81810744477774733</v>
      </c>
      <c r="AY102" s="53">
        <v>1.2223333333333335</v>
      </c>
      <c r="AZ102" s="54">
        <v>386681.67099999997</v>
      </c>
      <c r="BA102" s="74">
        <v>-431483</v>
      </c>
      <c r="BB102" s="51">
        <v>84591.435043701174</v>
      </c>
      <c r="BC102" s="51">
        <v>3114.6092733689597</v>
      </c>
      <c r="BD102" s="51">
        <v>508.06745233809227</v>
      </c>
      <c r="BE102" s="51">
        <v>26379.241970189942</v>
      </c>
      <c r="BF102" s="51">
        <v>1470.7071275616127</v>
      </c>
      <c r="BG102" s="51">
        <v>22272.476419112267</v>
      </c>
      <c r="BH102" s="51">
        <v>27497.932479605868</v>
      </c>
      <c r="BI102" s="51">
        <v>1527.3800866234226</v>
      </c>
      <c r="BJ102" s="51">
        <v>1821.0202349010005</v>
      </c>
      <c r="BK102" s="51">
        <v>83859.736405156465</v>
      </c>
      <c r="BL102" s="51">
        <v>9797.7547691210984</v>
      </c>
      <c r="BM102" s="51">
        <v>8610.6957965641159</v>
      </c>
      <c r="BN102" s="51">
        <v>21345.092469577183</v>
      </c>
      <c r="BO102" s="51">
        <v>43.485651022766312</v>
      </c>
      <c r="BP102" s="51">
        <v>2155.8402307063366</v>
      </c>
      <c r="BQ102" s="51">
        <v>4275.29594977753</v>
      </c>
      <c r="BR102" s="51">
        <v>2.0168604759147337</v>
      </c>
      <c r="BS102" s="51">
        <v>25138.890733417062</v>
      </c>
      <c r="BT102" s="51">
        <v>5563.656822674594</v>
      </c>
      <c r="BU102" s="51">
        <v>3406.2838999999999</v>
      </c>
      <c r="BV102" s="51">
        <v>3423.5704730462762</v>
      </c>
      <c r="BW102" s="51">
        <v>97.152748773600024</v>
      </c>
      <c r="BX102" s="51">
        <v>731.69863854470896</v>
      </c>
      <c r="BY102" s="51">
        <v>0</v>
      </c>
      <c r="BZ102" s="51">
        <v>3068.07</v>
      </c>
      <c r="CA102" s="43">
        <v>475314.70950260281</v>
      </c>
    </row>
    <row r="103" spans="1:79" ht="16">
      <c r="A103" s="56">
        <v>2004</v>
      </c>
      <c r="B103" s="57">
        <v>4</v>
      </c>
      <c r="C103" s="69">
        <v>250006</v>
      </c>
      <c r="D103" s="69">
        <v>32469</v>
      </c>
      <c r="E103" s="43">
        <v>217537</v>
      </c>
      <c r="F103" s="43">
        <v>146581</v>
      </c>
      <c r="G103" s="43">
        <v>42987</v>
      </c>
      <c r="H103" s="43">
        <v>70342</v>
      </c>
      <c r="I103" s="43">
        <v>69503</v>
      </c>
      <c r="J103" s="43">
        <v>839</v>
      </c>
      <c r="K103" s="43">
        <v>62410</v>
      </c>
      <c r="L103" s="43">
        <v>72314</v>
      </c>
      <c r="M103" s="43">
        <v>59420.519279040578</v>
      </c>
      <c r="N103" s="43">
        <v>16859.130665733595</v>
      </c>
      <c r="O103" s="43">
        <v>7334.4728655192503</v>
      </c>
      <c r="P103" s="43">
        <v>35226.915747787731</v>
      </c>
      <c r="Q103" s="43">
        <v>221339</v>
      </c>
      <c r="R103" s="43">
        <v>2981925.3624996315</v>
      </c>
      <c r="S103" s="44">
        <v>0.88533475196595279</v>
      </c>
      <c r="T103" s="44">
        <v>0.87359889753788011</v>
      </c>
      <c r="U103" s="44">
        <v>0.88014981273408244</v>
      </c>
      <c r="V103" s="44">
        <v>0.92565788527113935</v>
      </c>
      <c r="W103" s="44">
        <v>0.89311007851305879</v>
      </c>
      <c r="X103" s="44">
        <v>0.90192770417899715</v>
      </c>
      <c r="Y103" s="44">
        <v>0.88168578442962176</v>
      </c>
      <c r="Z103" s="43">
        <v>2806.3110999999999</v>
      </c>
      <c r="AA103" s="72">
        <v>43873.714999999997</v>
      </c>
      <c r="AB103" s="43">
        <v>21385.403000000002</v>
      </c>
      <c r="AC103" s="43">
        <v>37192.722000000002</v>
      </c>
      <c r="AD103" s="73">
        <v>159.17940999999999</v>
      </c>
      <c r="AE103" s="43">
        <v>19220.7</v>
      </c>
      <c r="AF103" s="46">
        <v>18089.2</v>
      </c>
      <c r="AG103" s="47">
        <v>0.9411311762839023</v>
      </c>
      <c r="AH103" s="46">
        <v>16311.4</v>
      </c>
      <c r="AI103" s="46">
        <v>15412.5</v>
      </c>
      <c r="AJ103" s="46">
        <v>3372.1</v>
      </c>
      <c r="AK103" s="46">
        <v>3271.1</v>
      </c>
      <c r="AL103" s="48">
        <v>10.122339055289254</v>
      </c>
      <c r="AM103" s="43">
        <v>8379986.5</v>
      </c>
      <c r="AN103" s="49">
        <v>105541</v>
      </c>
      <c r="AO103" s="55">
        <v>22847</v>
      </c>
      <c r="AP103" s="43">
        <v>194690</v>
      </c>
      <c r="AQ103" s="44">
        <v>0.87577863963127145</v>
      </c>
      <c r="AR103" s="43">
        <v>12803.724513634981</v>
      </c>
      <c r="AS103" s="50">
        <v>0.71051333333333333</v>
      </c>
      <c r="AT103" s="51">
        <v>683858</v>
      </c>
      <c r="AU103" s="51">
        <v>2194544</v>
      </c>
      <c r="AV103" s="52">
        <v>2.1616666666666666</v>
      </c>
      <c r="AW103" s="52">
        <v>2.2233333333333332</v>
      </c>
      <c r="AX103" s="53">
        <v>0.77140653124196457</v>
      </c>
      <c r="AY103" s="53">
        <v>1.2963333333333333</v>
      </c>
      <c r="AZ103" s="54">
        <v>389887.93900000001</v>
      </c>
      <c r="BA103" s="74">
        <v>-479388</v>
      </c>
      <c r="BB103" s="51">
        <v>86568.646767829079</v>
      </c>
      <c r="BC103" s="51">
        <v>3148.1168809226847</v>
      </c>
      <c r="BD103" s="51">
        <v>568.76713261742805</v>
      </c>
      <c r="BE103" s="51">
        <v>26659.187915539369</v>
      </c>
      <c r="BF103" s="51">
        <v>1437.2896612956843</v>
      </c>
      <c r="BG103" s="51">
        <v>23314.701981923943</v>
      </c>
      <c r="BH103" s="51">
        <v>27939.47313364792</v>
      </c>
      <c r="BI103" s="51">
        <v>1611.1092468191566</v>
      </c>
      <c r="BJ103" s="51">
        <v>1890.0008150628887</v>
      </c>
      <c r="BK103" s="51">
        <v>85781.644396017582</v>
      </c>
      <c r="BL103" s="51">
        <v>10072.028935347103</v>
      </c>
      <c r="BM103" s="51">
        <v>8953.83268608252</v>
      </c>
      <c r="BN103" s="51">
        <v>21679.297500306951</v>
      </c>
      <c r="BO103" s="51">
        <v>38.709556421333843</v>
      </c>
      <c r="BP103" s="51">
        <v>2368.2099295101125</v>
      </c>
      <c r="BQ103" s="51">
        <v>4199.9890304192641</v>
      </c>
      <c r="BR103" s="51">
        <v>0.53305307590285955</v>
      </c>
      <c r="BS103" s="51">
        <v>25535.196842635953</v>
      </c>
      <c r="BT103" s="51">
        <v>4867.9439844032049</v>
      </c>
      <c r="BU103" s="51">
        <v>3369.7413999999999</v>
      </c>
      <c r="BV103" s="51">
        <v>4679.418509214478</v>
      </c>
      <c r="BW103" s="51">
        <v>16.742968600765288</v>
      </c>
      <c r="BX103" s="51">
        <v>787.00237181149714</v>
      </c>
      <c r="BY103" s="51">
        <v>0</v>
      </c>
      <c r="BZ103" s="51">
        <v>3121.8670000000002</v>
      </c>
      <c r="CA103" s="43">
        <v>479958.40117483982</v>
      </c>
    </row>
    <row r="104" spans="1:79" ht="16">
      <c r="A104" s="56">
        <v>2005</v>
      </c>
      <c r="B104" s="57">
        <v>1</v>
      </c>
      <c r="C104" s="69">
        <v>252535</v>
      </c>
      <c r="D104" s="69">
        <v>32516</v>
      </c>
      <c r="E104" s="43">
        <v>220019</v>
      </c>
      <c r="F104" s="43">
        <v>147992</v>
      </c>
      <c r="G104" s="43">
        <v>43684</v>
      </c>
      <c r="H104" s="43">
        <v>71342</v>
      </c>
      <c r="I104" s="43">
        <v>71016</v>
      </c>
      <c r="J104" s="43">
        <v>326</v>
      </c>
      <c r="K104" s="43">
        <v>61512</v>
      </c>
      <c r="L104" s="43">
        <v>71995</v>
      </c>
      <c r="M104" s="43">
        <v>58607.171101419444</v>
      </c>
      <c r="N104" s="43">
        <v>16455.911593926183</v>
      </c>
      <c r="O104" s="43">
        <v>6323.4179780530503</v>
      </c>
      <c r="P104" s="43">
        <v>35827.841529440222</v>
      </c>
      <c r="Q104" s="43">
        <v>225739</v>
      </c>
      <c r="R104" s="43">
        <v>3016672.475401138</v>
      </c>
      <c r="S104" s="44">
        <v>0.89389193577127923</v>
      </c>
      <c r="T104" s="44">
        <v>0.87604059678901558</v>
      </c>
      <c r="U104" s="44">
        <v>0.90307664133321119</v>
      </c>
      <c r="V104" s="44">
        <v>0.93584544328038755</v>
      </c>
      <c r="W104" s="44">
        <v>0.90393744310053326</v>
      </c>
      <c r="X104" s="44">
        <v>0.91160497256753936</v>
      </c>
      <c r="Y104" s="44">
        <v>0.90122825722947641</v>
      </c>
      <c r="Z104" s="43">
        <v>2814.0616</v>
      </c>
      <c r="AA104" s="72">
        <v>44108.529000000002</v>
      </c>
      <c r="AB104" s="43">
        <v>21506.495000000003</v>
      </c>
      <c r="AC104" s="43">
        <v>37389.398999999998</v>
      </c>
      <c r="AD104" s="73">
        <v>163.55155999999999</v>
      </c>
      <c r="AE104" s="43">
        <v>19438.400000000001</v>
      </c>
      <c r="AF104" s="46">
        <v>18226.099999999999</v>
      </c>
      <c r="AG104" s="47">
        <v>0.93763375586468012</v>
      </c>
      <c r="AH104" s="46">
        <v>16513.5</v>
      </c>
      <c r="AI104" s="46">
        <v>15543.5</v>
      </c>
      <c r="AJ104" s="46">
        <v>3435.3</v>
      </c>
      <c r="AK104" s="46">
        <v>3323.4</v>
      </c>
      <c r="AL104" s="48">
        <v>9.6161415423573171</v>
      </c>
      <c r="AM104" s="43">
        <v>8315176.5999999996</v>
      </c>
      <c r="AN104" s="49">
        <v>106898</v>
      </c>
      <c r="AO104" s="55">
        <v>23466</v>
      </c>
      <c r="AP104" s="43">
        <v>196553</v>
      </c>
      <c r="AQ104" s="44">
        <v>0.89057882122853815</v>
      </c>
      <c r="AR104" s="43">
        <v>12973.286464120989</v>
      </c>
      <c r="AS104" s="50">
        <v>0.71050999999999997</v>
      </c>
      <c r="AT104" s="51">
        <v>693525</v>
      </c>
      <c r="AU104" s="51">
        <v>2231198</v>
      </c>
      <c r="AV104" s="52">
        <v>2.1353333333333335</v>
      </c>
      <c r="AW104" s="52">
        <v>2.7733333333333334</v>
      </c>
      <c r="AX104" s="53">
        <v>0.76277650648360029</v>
      </c>
      <c r="AY104" s="53">
        <v>1.3109999999999999</v>
      </c>
      <c r="AZ104" s="54">
        <v>394722.06099999999</v>
      </c>
      <c r="BA104" s="74">
        <v>-495588</v>
      </c>
      <c r="BB104" s="51">
        <v>87826.276955155321</v>
      </c>
      <c r="BC104" s="51">
        <v>3284.6284015797601</v>
      </c>
      <c r="BD104" s="51">
        <v>518.62651000000005</v>
      </c>
      <c r="BE104" s="51">
        <v>27070.984108112199</v>
      </c>
      <c r="BF104" s="51">
        <v>1303.0630098740037</v>
      </c>
      <c r="BG104" s="51">
        <v>23848.906499119141</v>
      </c>
      <c r="BH104" s="51">
        <v>28435.060194280195</v>
      </c>
      <c r="BI104" s="51">
        <v>1531.5343606775241</v>
      </c>
      <c r="BJ104" s="51">
        <v>1833.4738715125045</v>
      </c>
      <c r="BK104" s="51">
        <v>86317.101351321733</v>
      </c>
      <c r="BL104" s="51">
        <v>10389.638164083111</v>
      </c>
      <c r="BM104" s="51">
        <v>9162.9046201160436</v>
      </c>
      <c r="BN104" s="51">
        <v>22043.157196439395</v>
      </c>
      <c r="BO104" s="51">
        <v>33.342457033498711</v>
      </c>
      <c r="BP104" s="51">
        <v>2225.853012767423</v>
      </c>
      <c r="BQ104" s="51">
        <v>4116.7439932301586</v>
      </c>
      <c r="BR104" s="51">
        <v>1.2201478608961387</v>
      </c>
      <c r="BS104" s="51">
        <v>25953.320156172285</v>
      </c>
      <c r="BT104" s="51">
        <v>5994.2584230976827</v>
      </c>
      <c r="BU104" s="51">
        <v>3807.0748749896538</v>
      </c>
      <c r="BV104" s="51">
        <v>2587.6046346029211</v>
      </c>
      <c r="BW104" s="51">
        <v>1.9836709286740277</v>
      </c>
      <c r="BX104" s="51">
        <v>1509.175603833588</v>
      </c>
      <c r="BY104" s="51">
        <v>0</v>
      </c>
      <c r="BZ104" s="51">
        <v>3158.18</v>
      </c>
      <c r="CA104" s="43">
        <v>484671.06379885261</v>
      </c>
    </row>
    <row r="105" spans="1:79" ht="16">
      <c r="A105" s="56">
        <v>2005</v>
      </c>
      <c r="B105" s="57">
        <v>2</v>
      </c>
      <c r="C105" s="69">
        <v>255108</v>
      </c>
      <c r="D105" s="69">
        <v>32998</v>
      </c>
      <c r="E105" s="43">
        <v>222110</v>
      </c>
      <c r="F105" s="43">
        <v>149836</v>
      </c>
      <c r="G105" s="43">
        <v>44224</v>
      </c>
      <c r="H105" s="43">
        <v>73407</v>
      </c>
      <c r="I105" s="43">
        <v>72912</v>
      </c>
      <c r="J105" s="43">
        <v>495</v>
      </c>
      <c r="K105" s="43">
        <v>63791</v>
      </c>
      <c r="L105" s="43">
        <v>76150</v>
      </c>
      <c r="M105" s="43">
        <v>62605.662264582417</v>
      </c>
      <c r="N105" s="43">
        <v>17661.648019598302</v>
      </c>
      <c r="O105" s="43">
        <v>7728.7006260236622</v>
      </c>
      <c r="P105" s="43">
        <v>37215.313618960448</v>
      </c>
      <c r="Q105" s="43">
        <v>230497</v>
      </c>
      <c r="R105" s="43">
        <v>3053058.1635873849</v>
      </c>
      <c r="S105" s="44">
        <v>0.90352713360615899</v>
      </c>
      <c r="T105" s="44">
        <v>0.88914546570917541</v>
      </c>
      <c r="U105" s="44">
        <v>0.9015692836468886</v>
      </c>
      <c r="V105" s="44">
        <v>0.94374039938556065</v>
      </c>
      <c r="W105" s="44">
        <v>0.90566067313570875</v>
      </c>
      <c r="X105" s="44">
        <v>0.91389363099146426</v>
      </c>
      <c r="Y105" s="44">
        <v>0.86811390167911306</v>
      </c>
      <c r="Z105" s="43">
        <v>2836.3905</v>
      </c>
      <c r="AA105" s="72">
        <v>44290.737000000001</v>
      </c>
      <c r="AB105" s="43">
        <v>21656.645999999997</v>
      </c>
      <c r="AC105" s="43">
        <v>37540.239000000001</v>
      </c>
      <c r="AD105" s="73">
        <v>181.08794</v>
      </c>
      <c r="AE105" s="43">
        <v>19660.599999999999</v>
      </c>
      <c r="AF105" s="46">
        <v>18415.400000000001</v>
      </c>
      <c r="AG105" s="47">
        <v>0.93666520858976854</v>
      </c>
      <c r="AH105" s="46">
        <v>16766.3</v>
      </c>
      <c r="AI105" s="46">
        <v>15735.5</v>
      </c>
      <c r="AJ105" s="46">
        <v>3469.2</v>
      </c>
      <c r="AK105" s="46">
        <v>3344.8</v>
      </c>
      <c r="AL105" s="48">
        <v>9.2167826910963058</v>
      </c>
      <c r="AM105" s="43">
        <v>8588295.0999999996</v>
      </c>
      <c r="AN105" s="49">
        <v>110006</v>
      </c>
      <c r="AO105" s="55">
        <v>23653</v>
      </c>
      <c r="AP105" s="43">
        <v>198457</v>
      </c>
      <c r="AQ105" s="44">
        <v>0.88755481627098143</v>
      </c>
      <c r="AR105" s="43">
        <v>13012.485367849427</v>
      </c>
      <c r="AS105" s="50">
        <v>0.74843333333333328</v>
      </c>
      <c r="AT105" s="51">
        <v>897936</v>
      </c>
      <c r="AU105" s="51">
        <v>2292403</v>
      </c>
      <c r="AV105" s="52">
        <v>2.1146666666666665</v>
      </c>
      <c r="AW105" s="52">
        <v>3.21</v>
      </c>
      <c r="AX105" s="53">
        <v>0.79386080973802586</v>
      </c>
      <c r="AY105" s="53">
        <v>1.2596666666666667</v>
      </c>
      <c r="AZ105" s="54">
        <v>393036.83</v>
      </c>
      <c r="BA105" s="74">
        <v>-513740</v>
      </c>
      <c r="BB105" s="51">
        <v>91373.465229166803</v>
      </c>
      <c r="BC105" s="51">
        <v>3386.5555785406254</v>
      </c>
      <c r="BD105" s="51">
        <v>556.79859999999996</v>
      </c>
      <c r="BE105" s="51">
        <v>28890.361293223072</v>
      </c>
      <c r="BF105" s="51">
        <v>1451.8287390793489</v>
      </c>
      <c r="BG105" s="51">
        <v>24583.511578156824</v>
      </c>
      <c r="BH105" s="51">
        <v>29085.587183349198</v>
      </c>
      <c r="BI105" s="51">
        <v>1558.1513634612124</v>
      </c>
      <c r="BJ105" s="51">
        <v>1860.670893356531</v>
      </c>
      <c r="BK105" s="51">
        <v>88725.840867766587</v>
      </c>
      <c r="BL105" s="51">
        <v>10692.935126222914</v>
      </c>
      <c r="BM105" s="51">
        <v>9478.0954455612682</v>
      </c>
      <c r="BN105" s="51">
        <v>22500.165986240179</v>
      </c>
      <c r="BO105" s="51">
        <v>41.785916667120311</v>
      </c>
      <c r="BP105" s="51">
        <v>2385.3719165179155</v>
      </c>
      <c r="BQ105" s="51">
        <v>4116.9551844359976</v>
      </c>
      <c r="BR105" s="51">
        <v>1.1456025034450028</v>
      </c>
      <c r="BS105" s="51">
        <v>26306.88831807793</v>
      </c>
      <c r="BT105" s="51">
        <v>6003.9384939772044</v>
      </c>
      <c r="BU105" s="51">
        <v>3699.1542756986319</v>
      </c>
      <c r="BV105" s="51">
        <v>3481.7998696433447</v>
      </c>
      <c r="BW105" s="51">
        <v>17.60473222065492</v>
      </c>
      <c r="BX105" s="51">
        <v>2647.624361400216</v>
      </c>
      <c r="BY105" s="51">
        <v>0</v>
      </c>
      <c r="BZ105" s="51">
        <v>3210.7579999999998</v>
      </c>
      <c r="CA105" s="43">
        <v>489585.93475866161</v>
      </c>
    </row>
    <row r="106" spans="1:79" ht="16">
      <c r="A106" s="56">
        <v>2005</v>
      </c>
      <c r="B106" s="57">
        <v>3</v>
      </c>
      <c r="C106" s="69">
        <v>257527</v>
      </c>
      <c r="D106" s="69">
        <v>33154</v>
      </c>
      <c r="E106" s="43">
        <v>224373</v>
      </c>
      <c r="F106" s="43">
        <v>150810</v>
      </c>
      <c r="G106" s="43">
        <v>44565</v>
      </c>
      <c r="H106" s="43">
        <v>74386</v>
      </c>
      <c r="I106" s="43">
        <v>73941</v>
      </c>
      <c r="J106" s="43">
        <v>445</v>
      </c>
      <c r="K106" s="43">
        <v>63089</v>
      </c>
      <c r="L106" s="43">
        <v>75323</v>
      </c>
      <c r="M106" s="43">
        <v>61438.643316835725</v>
      </c>
      <c r="N106" s="43">
        <v>18274.449158708409</v>
      </c>
      <c r="O106" s="43">
        <v>6866.5065155160137</v>
      </c>
      <c r="P106" s="43">
        <v>36297.687642611301</v>
      </c>
      <c r="Q106" s="43">
        <v>234589</v>
      </c>
      <c r="R106" s="43">
        <v>3089976.3180783479</v>
      </c>
      <c r="S106" s="44">
        <v>0.91092972775670122</v>
      </c>
      <c r="T106" s="44">
        <v>0.90007957032027053</v>
      </c>
      <c r="U106" s="44">
        <v>0.91013126893301921</v>
      </c>
      <c r="V106" s="44">
        <v>0.95400386794877001</v>
      </c>
      <c r="W106" s="44">
        <v>0.90930273106246728</v>
      </c>
      <c r="X106" s="44">
        <v>0.92857427346228905</v>
      </c>
      <c r="Y106" s="44">
        <v>0.85404985832271174</v>
      </c>
      <c r="Z106" s="43">
        <v>2858.8571000000002</v>
      </c>
      <c r="AA106" s="72">
        <v>44428.512999999999</v>
      </c>
      <c r="AB106" s="43">
        <v>21770.136000000002</v>
      </c>
      <c r="AC106" s="43">
        <v>37653.392999999996</v>
      </c>
      <c r="AD106" s="73">
        <v>179.86425</v>
      </c>
      <c r="AE106" s="43">
        <v>19952.400000000001</v>
      </c>
      <c r="AF106" s="46">
        <v>18627.400000000001</v>
      </c>
      <c r="AG106" s="47">
        <v>0.93359194883823504</v>
      </c>
      <c r="AH106" s="46">
        <v>17047.7</v>
      </c>
      <c r="AI106" s="46">
        <v>15955.8</v>
      </c>
      <c r="AJ106" s="46">
        <v>3493.1</v>
      </c>
      <c r="AK106" s="46">
        <v>3354</v>
      </c>
      <c r="AL106" s="48">
        <v>8.3496768233326595</v>
      </c>
      <c r="AM106" s="43">
        <v>8553758.1999999993</v>
      </c>
      <c r="AN106" s="49">
        <v>112470</v>
      </c>
      <c r="AO106" s="55">
        <v>23896</v>
      </c>
      <c r="AP106" s="43">
        <v>200477</v>
      </c>
      <c r="AQ106" s="44">
        <v>0.90401530618796311</v>
      </c>
      <c r="AR106" s="43">
        <v>13008.265511806027</v>
      </c>
      <c r="AS106" s="50">
        <v>0.79890666666666665</v>
      </c>
      <c r="AT106" s="51">
        <v>1252059</v>
      </c>
      <c r="AU106" s="51">
        <v>2356353</v>
      </c>
      <c r="AV106" s="52">
        <v>2.1206666666666667</v>
      </c>
      <c r="AW106" s="52">
        <v>3.7133333333333334</v>
      </c>
      <c r="AX106" s="53">
        <v>0.81989614648811149</v>
      </c>
      <c r="AY106" s="53">
        <v>1.2196666666666667</v>
      </c>
      <c r="AZ106" s="54">
        <v>390458.63299999997</v>
      </c>
      <c r="BA106" s="74">
        <v>-547101</v>
      </c>
      <c r="BB106" s="51">
        <v>92827.882075307265</v>
      </c>
      <c r="BC106" s="51">
        <v>3423.2573491126554</v>
      </c>
      <c r="BD106" s="51">
        <v>582.98695999999995</v>
      </c>
      <c r="BE106" s="51">
        <v>28380.299773410927</v>
      </c>
      <c r="BF106" s="51">
        <v>1550.5496284253534</v>
      </c>
      <c r="BG106" s="51">
        <v>25784.869896387037</v>
      </c>
      <c r="BH106" s="51">
        <v>29637.319902384865</v>
      </c>
      <c r="BI106" s="51">
        <v>1787.6514692183046</v>
      </c>
      <c r="BJ106" s="51">
        <v>1680.9470963681131</v>
      </c>
      <c r="BK106" s="51">
        <v>89790.459496471667</v>
      </c>
      <c r="BL106" s="51">
        <v>10934.902271147497</v>
      </c>
      <c r="BM106" s="51">
        <v>10011.813830511101</v>
      </c>
      <c r="BN106" s="51">
        <v>22878.38827152723</v>
      </c>
      <c r="BO106" s="51">
        <v>38.00524007254765</v>
      </c>
      <c r="BP106" s="51">
        <v>2533.7482213181484</v>
      </c>
      <c r="BQ106" s="51">
        <v>4013.3653994094261</v>
      </c>
      <c r="BR106" s="51">
        <v>-0.48179431173309495</v>
      </c>
      <c r="BS106" s="51">
        <v>26758.65080622895</v>
      </c>
      <c r="BT106" s="51">
        <v>5522.8975318328112</v>
      </c>
      <c r="BU106" s="51">
        <v>3876.6741745324257</v>
      </c>
      <c r="BV106" s="51">
        <v>3260.1830641900024</v>
      </c>
      <c r="BW106" s="51">
        <v>-37.687519986767683</v>
      </c>
      <c r="BX106" s="51">
        <v>3037.422578835598</v>
      </c>
      <c r="BY106" s="51">
        <v>0</v>
      </c>
      <c r="BZ106" s="51">
        <v>3265.5390000000002</v>
      </c>
      <c r="CA106" s="43">
        <v>494900.20606525789</v>
      </c>
    </row>
    <row r="107" spans="1:79" ht="16">
      <c r="A107" s="56">
        <v>2005</v>
      </c>
      <c r="B107" s="57">
        <v>4</v>
      </c>
      <c r="C107" s="69">
        <v>260220</v>
      </c>
      <c r="D107" s="69">
        <v>33726</v>
      </c>
      <c r="E107" s="43">
        <v>226494</v>
      </c>
      <c r="F107" s="43">
        <v>152687</v>
      </c>
      <c r="G107" s="43">
        <v>45176</v>
      </c>
      <c r="H107" s="43">
        <v>75074</v>
      </c>
      <c r="I107" s="43">
        <v>74717</v>
      </c>
      <c r="J107" s="43">
        <v>357</v>
      </c>
      <c r="K107" s="43">
        <v>63246</v>
      </c>
      <c r="L107" s="43">
        <v>75963</v>
      </c>
      <c r="M107" s="43">
        <v>62446.523317162413</v>
      </c>
      <c r="N107" s="43">
        <v>18549.470208043636</v>
      </c>
      <c r="O107" s="43">
        <v>7981.6753574497816</v>
      </c>
      <c r="P107" s="43">
        <v>35915.377751668995</v>
      </c>
      <c r="Q107" s="43">
        <v>239741</v>
      </c>
      <c r="R107" s="43">
        <v>3127129.4043227108</v>
      </c>
      <c r="S107" s="44">
        <v>0.92130120667127813</v>
      </c>
      <c r="T107" s="44">
        <v>0.90426820881934944</v>
      </c>
      <c r="U107" s="44">
        <v>0.91218788737382683</v>
      </c>
      <c r="V107" s="44">
        <v>0.96834723021534586</v>
      </c>
      <c r="W107" s="44">
        <v>0.92981374316162291</v>
      </c>
      <c r="X107" s="44">
        <v>0.93344128062346143</v>
      </c>
      <c r="Y107" s="44">
        <v>0.8373144743687656</v>
      </c>
      <c r="Z107" s="43">
        <v>2880.5079999999998</v>
      </c>
      <c r="AA107" s="72">
        <v>44583.714</v>
      </c>
      <c r="AB107" s="43">
        <v>21937.723999999998</v>
      </c>
      <c r="AC107" s="43">
        <v>37781.292000000001</v>
      </c>
      <c r="AD107" s="73">
        <v>181.17860000000002</v>
      </c>
      <c r="AE107" s="43">
        <v>20084.8</v>
      </c>
      <c r="AF107" s="46">
        <v>18784.7</v>
      </c>
      <c r="AG107" s="47">
        <v>0.93526945750019919</v>
      </c>
      <c r="AH107" s="46">
        <v>17175</v>
      </c>
      <c r="AI107" s="46">
        <v>16092.8</v>
      </c>
      <c r="AJ107" s="46">
        <v>3521.2</v>
      </c>
      <c r="AK107" s="46">
        <v>3403.4</v>
      </c>
      <c r="AL107" s="48">
        <v>8.4462909643680444</v>
      </c>
      <c r="AM107" s="43">
        <v>8682051.6999999993</v>
      </c>
      <c r="AN107" s="49">
        <v>114670</v>
      </c>
      <c r="AO107" s="55">
        <v>23994</v>
      </c>
      <c r="AP107" s="43">
        <v>202500</v>
      </c>
      <c r="AQ107" s="44">
        <v>0.90425270715331929</v>
      </c>
      <c r="AR107" s="43">
        <v>12960.621811826886</v>
      </c>
      <c r="AS107" s="50">
        <v>0.81684666666666661</v>
      </c>
      <c r="AT107" s="51">
        <v>1310786</v>
      </c>
      <c r="AU107" s="51">
        <v>2431003</v>
      </c>
      <c r="AV107" s="52">
        <v>2.3376666666666668</v>
      </c>
      <c r="AW107" s="52">
        <v>4.2699999999999996</v>
      </c>
      <c r="AX107" s="53">
        <v>0.84066666666666656</v>
      </c>
      <c r="AY107" s="53">
        <v>1.1896181126128518</v>
      </c>
      <c r="AZ107" s="54">
        <v>393479.087</v>
      </c>
      <c r="BA107" s="74">
        <v>-548344</v>
      </c>
      <c r="BB107" s="51">
        <v>95775.375740370611</v>
      </c>
      <c r="BC107" s="51">
        <v>3481.5586707669595</v>
      </c>
      <c r="BD107" s="51">
        <v>608.58793000000003</v>
      </c>
      <c r="BE107" s="51">
        <v>29505.354825253809</v>
      </c>
      <c r="BF107" s="51">
        <v>1653.5586226212931</v>
      </c>
      <c r="BG107" s="51">
        <v>26694.712026337005</v>
      </c>
      <c r="BH107" s="51">
        <v>30302.032719985746</v>
      </c>
      <c r="BI107" s="51">
        <v>1733.662806642958</v>
      </c>
      <c r="BJ107" s="51">
        <v>1795.9081387628523</v>
      </c>
      <c r="BK107" s="51">
        <v>91713.598284440028</v>
      </c>
      <c r="BL107" s="51">
        <v>11204.524438546474</v>
      </c>
      <c r="BM107" s="51">
        <v>10209.186103811589</v>
      </c>
      <c r="BN107" s="51">
        <v>23297.288545793199</v>
      </c>
      <c r="BO107" s="51">
        <v>51.866386226833335</v>
      </c>
      <c r="BP107" s="51">
        <v>2583.0268493965136</v>
      </c>
      <c r="BQ107" s="51">
        <v>3988.9354229244191</v>
      </c>
      <c r="BR107" s="51">
        <v>1.1160439473919537</v>
      </c>
      <c r="BS107" s="51">
        <v>27617.140719520838</v>
      </c>
      <c r="BT107" s="51">
        <v>5855.9055510923017</v>
      </c>
      <c r="BU107" s="51">
        <v>3839.0966747792895</v>
      </c>
      <c r="BV107" s="51">
        <v>2949.4124315637318</v>
      </c>
      <c r="BW107" s="51">
        <v>116.09911683743873</v>
      </c>
      <c r="BX107" s="51">
        <v>4061.7774559305835</v>
      </c>
      <c r="BY107" s="51">
        <v>0</v>
      </c>
      <c r="BZ107" s="51">
        <v>3322.5230000000001</v>
      </c>
      <c r="CA107" s="43">
        <v>500206.62452001584</v>
      </c>
    </row>
    <row r="108" spans="1:79" ht="16">
      <c r="A108" s="56">
        <v>2006</v>
      </c>
      <c r="B108" s="57">
        <v>1</v>
      </c>
      <c r="C108" s="69">
        <v>263038</v>
      </c>
      <c r="D108" s="69">
        <v>33944</v>
      </c>
      <c r="E108" s="43">
        <v>229094</v>
      </c>
      <c r="F108" s="43">
        <v>154022</v>
      </c>
      <c r="G108" s="43">
        <v>45632</v>
      </c>
      <c r="H108" s="43">
        <v>77429</v>
      </c>
      <c r="I108" s="43">
        <v>76444</v>
      </c>
      <c r="J108" s="43">
        <v>985</v>
      </c>
      <c r="K108" s="43">
        <v>64915</v>
      </c>
      <c r="L108" s="43">
        <v>78960</v>
      </c>
      <c r="M108" s="43">
        <v>64412.915501275813</v>
      </c>
      <c r="N108" s="43">
        <v>19406.946356454366</v>
      </c>
      <c r="O108" s="43">
        <v>6593.5096199954669</v>
      </c>
      <c r="P108" s="43">
        <v>38412.459524825979</v>
      </c>
      <c r="Q108" s="43">
        <v>244843</v>
      </c>
      <c r="R108" s="43">
        <v>3166181.5391829205</v>
      </c>
      <c r="S108" s="44">
        <v>0.93082748500216694</v>
      </c>
      <c r="T108" s="44">
        <v>0.91223331731830515</v>
      </c>
      <c r="U108" s="44">
        <v>0.93416900420757365</v>
      </c>
      <c r="V108" s="44">
        <v>0.98676155093924967</v>
      </c>
      <c r="W108" s="44">
        <v>0.94369560194099977</v>
      </c>
      <c r="X108" s="44">
        <v>0.96062563323201622</v>
      </c>
      <c r="Y108" s="44">
        <v>0.8713736034988363</v>
      </c>
      <c r="Z108" s="43">
        <v>2903.8998999999999</v>
      </c>
      <c r="AA108" s="72">
        <v>44708.963000000003</v>
      </c>
      <c r="AB108" s="43">
        <v>22250.381000000001</v>
      </c>
      <c r="AC108" s="43">
        <v>37883.786999999997</v>
      </c>
      <c r="AD108" s="73">
        <v>180.1087</v>
      </c>
      <c r="AE108" s="43">
        <v>20362.2</v>
      </c>
      <c r="AF108" s="46">
        <v>19009.2</v>
      </c>
      <c r="AG108" s="47">
        <v>0.93355334885228514</v>
      </c>
      <c r="AH108" s="46">
        <v>17447.900000000001</v>
      </c>
      <c r="AI108" s="46">
        <v>16340.2</v>
      </c>
      <c r="AJ108" s="46">
        <v>3600.1</v>
      </c>
      <c r="AK108" s="46">
        <v>3476.5</v>
      </c>
      <c r="AL108" s="48">
        <v>8.4860614296896753</v>
      </c>
      <c r="AM108" s="43">
        <v>8775640.9000000004</v>
      </c>
      <c r="AN108" s="49">
        <v>116507</v>
      </c>
      <c r="AO108" s="55">
        <v>24292</v>
      </c>
      <c r="AP108" s="43">
        <v>204802</v>
      </c>
      <c r="AQ108" s="44">
        <v>0.92008243070040963</v>
      </c>
      <c r="AR108" s="43">
        <v>12657.076889881018</v>
      </c>
      <c r="AS108" s="50">
        <v>0.82965333333333335</v>
      </c>
      <c r="AT108" s="51">
        <v>1321733</v>
      </c>
      <c r="AU108" s="51">
        <v>2457757</v>
      </c>
      <c r="AV108" s="52">
        <v>2.6060000000000003</v>
      </c>
      <c r="AW108" s="52">
        <v>4.71</v>
      </c>
      <c r="AX108" s="53">
        <v>0.83133333333333326</v>
      </c>
      <c r="AY108" s="53">
        <v>1.2029360229906485</v>
      </c>
      <c r="AZ108" s="54">
        <v>393984.38500000001</v>
      </c>
      <c r="BA108" s="74">
        <v>-565679</v>
      </c>
      <c r="BB108" s="51">
        <v>98837.835789481978</v>
      </c>
      <c r="BC108" s="51">
        <v>3652.9371242088127</v>
      </c>
      <c r="BD108" s="51">
        <v>624.61602241350852</v>
      </c>
      <c r="BE108" s="51">
        <v>30469.440702118849</v>
      </c>
      <c r="BF108" s="51">
        <v>1812.0978977157702</v>
      </c>
      <c r="BG108" s="51">
        <v>27885.687659396212</v>
      </c>
      <c r="BH108" s="51">
        <v>30912.426624354339</v>
      </c>
      <c r="BI108" s="51">
        <v>1883.9569066762479</v>
      </c>
      <c r="BJ108" s="51">
        <v>1596.6728525982373</v>
      </c>
      <c r="BK108" s="51">
        <v>93128.56581751637</v>
      </c>
      <c r="BL108" s="51">
        <v>11375.810713285731</v>
      </c>
      <c r="BM108" s="51">
        <v>10371.49238210204</v>
      </c>
      <c r="BN108" s="51">
        <v>23775.637184974723</v>
      </c>
      <c r="BO108" s="51">
        <v>38.317668976243162</v>
      </c>
      <c r="BP108" s="51">
        <v>2580.1117327960224</v>
      </c>
      <c r="BQ108" s="51">
        <v>4023.9008417160226</v>
      </c>
      <c r="BR108" s="51">
        <v>3.4560969350046435</v>
      </c>
      <c r="BS108" s="51">
        <v>27780.295800240423</v>
      </c>
      <c r="BT108" s="51">
        <v>6220.777119252607</v>
      </c>
      <c r="BU108" s="51">
        <v>4043.8415</v>
      </c>
      <c r="BV108" s="51">
        <v>3044.0131971523383</v>
      </c>
      <c r="BW108" s="51">
        <v>-129.08841991479056</v>
      </c>
      <c r="BX108" s="51">
        <v>5709.2699719656084</v>
      </c>
      <c r="BY108" s="51">
        <v>0</v>
      </c>
      <c r="BZ108" s="51">
        <v>3380.5390000000002</v>
      </c>
      <c r="CA108" s="43">
        <v>505424.63528467552</v>
      </c>
    </row>
    <row r="109" spans="1:79" ht="16">
      <c r="A109" s="56">
        <v>2006</v>
      </c>
      <c r="B109" s="57">
        <v>2</v>
      </c>
      <c r="C109" s="69">
        <v>265785</v>
      </c>
      <c r="D109" s="69">
        <v>34361</v>
      </c>
      <c r="E109" s="43">
        <v>231424</v>
      </c>
      <c r="F109" s="43">
        <v>155538</v>
      </c>
      <c r="G109" s="43">
        <v>46227</v>
      </c>
      <c r="H109" s="43">
        <v>78660</v>
      </c>
      <c r="I109" s="43">
        <v>78232</v>
      </c>
      <c r="J109" s="43">
        <v>428</v>
      </c>
      <c r="K109" s="43">
        <v>65953</v>
      </c>
      <c r="L109" s="43">
        <v>80593</v>
      </c>
      <c r="M109" s="43">
        <v>65715.763305141852</v>
      </c>
      <c r="N109" s="43">
        <v>18940.478550510834</v>
      </c>
      <c r="O109" s="43">
        <v>6981.5141067608274</v>
      </c>
      <c r="P109" s="43">
        <v>39793.770647870188</v>
      </c>
      <c r="Q109" s="43">
        <v>249484</v>
      </c>
      <c r="R109" s="43">
        <v>3205985.4170891712</v>
      </c>
      <c r="S109" s="44">
        <v>0.93866847263765829</v>
      </c>
      <c r="T109" s="44">
        <v>0.92520798775861846</v>
      </c>
      <c r="U109" s="44">
        <v>0.93205269647608535</v>
      </c>
      <c r="V109" s="44">
        <v>0.99074547499744348</v>
      </c>
      <c r="W109" s="44">
        <v>0.94403590435613238</v>
      </c>
      <c r="X109" s="44">
        <v>0.9633218765897783</v>
      </c>
      <c r="Y109" s="44">
        <v>0.91298928741817797</v>
      </c>
      <c r="Z109" s="43">
        <v>2930.9076</v>
      </c>
      <c r="AA109" s="72">
        <v>44802.292000000001</v>
      </c>
      <c r="AB109" s="43">
        <v>22358.326999999997</v>
      </c>
      <c r="AC109" s="43">
        <v>37956.057000000001</v>
      </c>
      <c r="AD109" s="73">
        <v>184.42698000000001</v>
      </c>
      <c r="AE109" s="43">
        <v>20504.3</v>
      </c>
      <c r="AF109" s="46">
        <v>19109.400000000001</v>
      </c>
      <c r="AG109" s="47">
        <v>0.93197036719127213</v>
      </c>
      <c r="AH109" s="46">
        <v>17564.7</v>
      </c>
      <c r="AI109" s="46">
        <v>16397</v>
      </c>
      <c r="AJ109" s="46">
        <v>3624.2</v>
      </c>
      <c r="AK109" s="46">
        <v>3492.4</v>
      </c>
      <c r="AL109" s="48">
        <v>8.2923333217194664</v>
      </c>
      <c r="AM109" s="43">
        <v>8774939.8000000007</v>
      </c>
      <c r="AN109" s="49">
        <v>118931</v>
      </c>
      <c r="AO109" s="55">
        <v>24312</v>
      </c>
      <c r="AP109" s="43">
        <v>207112</v>
      </c>
      <c r="AQ109" s="44">
        <v>0.92300174346614317</v>
      </c>
      <c r="AR109" s="43">
        <v>12607.587638403376</v>
      </c>
      <c r="AS109" s="50">
        <v>0.84964333333333331</v>
      </c>
      <c r="AT109" s="51">
        <v>1369866</v>
      </c>
      <c r="AU109" s="51">
        <v>2535568</v>
      </c>
      <c r="AV109" s="52">
        <v>2.8796666666666666</v>
      </c>
      <c r="AW109" s="52">
        <v>5.1466666666666665</v>
      </c>
      <c r="AX109" s="53">
        <v>0.79566666666666663</v>
      </c>
      <c r="AY109" s="53">
        <v>1.257154407161682</v>
      </c>
      <c r="AZ109" s="54">
        <v>390269.62699999998</v>
      </c>
      <c r="BA109" s="74">
        <v>-581796</v>
      </c>
      <c r="BB109" s="51">
        <v>100579.28888644767</v>
      </c>
      <c r="BC109" s="51">
        <v>3757.7751498303342</v>
      </c>
      <c r="BD109" s="51">
        <v>616.18429238092847</v>
      </c>
      <c r="BE109" s="51">
        <v>30471.458878050384</v>
      </c>
      <c r="BF109" s="51">
        <v>1948.7186264633058</v>
      </c>
      <c r="BG109" s="51">
        <v>28695.08734581685</v>
      </c>
      <c r="BH109" s="51">
        <v>31539.674837268944</v>
      </c>
      <c r="BI109" s="51">
        <v>1914.8279335615396</v>
      </c>
      <c r="BJ109" s="51">
        <v>1635.5618230753905</v>
      </c>
      <c r="BK109" s="51">
        <v>94846.270767227499</v>
      </c>
      <c r="BL109" s="51">
        <v>11635.101993246661</v>
      </c>
      <c r="BM109" s="51">
        <v>10783.560326481243</v>
      </c>
      <c r="BN109" s="51">
        <v>24237.356937132186</v>
      </c>
      <c r="BO109" s="51">
        <v>39.620160386166646</v>
      </c>
      <c r="BP109" s="51">
        <v>2596.7963254130627</v>
      </c>
      <c r="BQ109" s="51">
        <v>4012.2624703063589</v>
      </c>
      <c r="BR109" s="51">
        <v>3.0290057475845242</v>
      </c>
      <c r="BS109" s="51">
        <v>28394.829056275419</v>
      </c>
      <c r="BT109" s="51">
        <v>6424.6270430712502</v>
      </c>
      <c r="BU109" s="51">
        <v>4075.8514</v>
      </c>
      <c r="BV109" s="51">
        <v>3037.9637496055161</v>
      </c>
      <c r="BW109" s="51">
        <v>-394.72770043796015</v>
      </c>
      <c r="BX109" s="51">
        <v>5733.0181192201708</v>
      </c>
      <c r="BY109" s="51">
        <v>0</v>
      </c>
      <c r="BZ109" s="51">
        <v>3442.3980000000001</v>
      </c>
      <c r="CA109" s="43">
        <v>510961.08724488772</v>
      </c>
    </row>
    <row r="110" spans="1:79" ht="16">
      <c r="A110" s="56">
        <v>2006</v>
      </c>
      <c r="B110" s="57">
        <v>3</v>
      </c>
      <c r="C110" s="69">
        <v>268409</v>
      </c>
      <c r="D110" s="69">
        <v>34557</v>
      </c>
      <c r="E110" s="43">
        <v>233852</v>
      </c>
      <c r="F110" s="43">
        <v>156444</v>
      </c>
      <c r="G110" s="43">
        <v>46927</v>
      </c>
      <c r="H110" s="43">
        <v>79784</v>
      </c>
      <c r="I110" s="43">
        <v>79088</v>
      </c>
      <c r="J110" s="43">
        <v>696</v>
      </c>
      <c r="K110" s="43">
        <v>65328</v>
      </c>
      <c r="L110" s="43">
        <v>80074</v>
      </c>
      <c r="M110" s="43">
        <v>65146.392797922359</v>
      </c>
      <c r="N110" s="43">
        <v>18545.810482218796</v>
      </c>
      <c r="O110" s="43">
        <v>6963.9076742930201</v>
      </c>
      <c r="P110" s="43">
        <v>39636.674641410544</v>
      </c>
      <c r="Q110" s="43">
        <v>254757</v>
      </c>
      <c r="R110" s="43">
        <v>3246424.8124745716</v>
      </c>
      <c r="S110" s="44">
        <v>0.94913732400925455</v>
      </c>
      <c r="T110" s="44">
        <v>0.93104880979775506</v>
      </c>
      <c r="U110" s="44">
        <v>0.94167536812496</v>
      </c>
      <c r="V110" s="44">
        <v>0.99830568480679749</v>
      </c>
      <c r="W110" s="44">
        <v>0.94908768062699</v>
      </c>
      <c r="X110" s="44">
        <v>0.95713964582760946</v>
      </c>
      <c r="Y110" s="44">
        <v>0.91984684864057076</v>
      </c>
      <c r="Z110" s="43">
        <v>2946.1484</v>
      </c>
      <c r="AA110" s="72">
        <v>44913.900999999998</v>
      </c>
      <c r="AB110" s="43">
        <v>22510.801000000003</v>
      </c>
      <c r="AC110" s="43">
        <v>38043.784</v>
      </c>
      <c r="AD110" s="73">
        <v>191.88570000000001</v>
      </c>
      <c r="AE110" s="43">
        <v>20705.400000000001</v>
      </c>
      <c r="AF110" s="46">
        <v>19238.3</v>
      </c>
      <c r="AG110" s="47">
        <v>0.9291440880156866</v>
      </c>
      <c r="AH110" s="46">
        <v>17811.599999999999</v>
      </c>
      <c r="AI110" s="46">
        <v>16557.3</v>
      </c>
      <c r="AJ110" s="46">
        <v>3653.4</v>
      </c>
      <c r="AK110" s="46">
        <v>3496.5</v>
      </c>
      <c r="AL110" s="48">
        <v>8.0201544138744758</v>
      </c>
      <c r="AM110" s="43">
        <v>8890444.9000000004</v>
      </c>
      <c r="AN110" s="49">
        <v>121718</v>
      </c>
      <c r="AO110" s="55">
        <v>24369</v>
      </c>
      <c r="AP110" s="43">
        <v>209483</v>
      </c>
      <c r="AQ110" s="44">
        <v>0.93835846582527449</v>
      </c>
      <c r="AR110" s="43">
        <v>12599.671595199074</v>
      </c>
      <c r="AS110" s="50">
        <v>0.85707333333333335</v>
      </c>
      <c r="AT110" s="51">
        <v>1416079</v>
      </c>
      <c r="AU110" s="51">
        <v>2637775</v>
      </c>
      <c r="AV110" s="52">
        <v>3.2126666666666668</v>
      </c>
      <c r="AW110" s="52">
        <v>5.3666666666666663</v>
      </c>
      <c r="AX110" s="53">
        <v>0.78466666666666673</v>
      </c>
      <c r="AY110" s="53">
        <v>1.2744435381424504</v>
      </c>
      <c r="AZ110" s="54">
        <v>394583.451</v>
      </c>
      <c r="BA110" s="74">
        <v>-629139</v>
      </c>
      <c r="BB110" s="51">
        <v>103375.87748113525</v>
      </c>
      <c r="BC110" s="51">
        <v>3867.9867802692143</v>
      </c>
      <c r="BD110" s="51">
        <v>664.89456256914423</v>
      </c>
      <c r="BE110" s="51">
        <v>31114.340650083406</v>
      </c>
      <c r="BF110" s="51">
        <v>1972.809427891211</v>
      </c>
      <c r="BG110" s="51">
        <v>29796.730857968796</v>
      </c>
      <c r="BH110" s="51">
        <v>32072.819627636469</v>
      </c>
      <c r="BI110" s="51">
        <v>1758.4135387070321</v>
      </c>
      <c r="BJ110" s="51">
        <v>2127.8820360099926</v>
      </c>
      <c r="BK110" s="51">
        <v>98737.506938940773</v>
      </c>
      <c r="BL110" s="51">
        <v>11933.828398488995</v>
      </c>
      <c r="BM110" s="51">
        <v>10959.869769665243</v>
      </c>
      <c r="BN110" s="51">
        <v>24734.193219387882</v>
      </c>
      <c r="BO110" s="51">
        <v>39.958045529492146</v>
      </c>
      <c r="BP110" s="51">
        <v>2677.6069047793885</v>
      </c>
      <c r="BQ110" s="51">
        <v>4024.7201990507237</v>
      </c>
      <c r="BR110" s="51">
        <v>4.2506025143327539</v>
      </c>
      <c r="BS110" s="51">
        <v>28767.711495880427</v>
      </c>
      <c r="BT110" s="51">
        <v>6531.6389406252947</v>
      </c>
      <c r="BU110" s="51">
        <v>4497.0275000000001</v>
      </c>
      <c r="BV110" s="51">
        <v>4783.8334128148936</v>
      </c>
      <c r="BW110" s="51">
        <v>-217.13154979590453</v>
      </c>
      <c r="BX110" s="51">
        <v>4638.370542194476</v>
      </c>
      <c r="BY110" s="51">
        <v>0</v>
      </c>
      <c r="BZ110" s="51">
        <v>3506.93</v>
      </c>
      <c r="CA110" s="43">
        <v>516533.14017857437</v>
      </c>
    </row>
    <row r="111" spans="1:79" ht="16">
      <c r="A111" s="56">
        <v>2006</v>
      </c>
      <c r="B111" s="57">
        <v>4</v>
      </c>
      <c r="C111" s="69">
        <v>270959</v>
      </c>
      <c r="D111" s="69">
        <v>35349</v>
      </c>
      <c r="E111" s="43">
        <v>235610</v>
      </c>
      <c r="F111" s="43">
        <v>158293</v>
      </c>
      <c r="G111" s="43">
        <v>47732</v>
      </c>
      <c r="H111" s="43">
        <v>81217</v>
      </c>
      <c r="I111" s="43">
        <v>80401</v>
      </c>
      <c r="J111" s="43">
        <v>816</v>
      </c>
      <c r="K111" s="43">
        <v>67908</v>
      </c>
      <c r="L111" s="43">
        <v>84191</v>
      </c>
      <c r="M111" s="43">
        <v>69042.928395659983</v>
      </c>
      <c r="N111" s="43">
        <v>20133.887924716986</v>
      </c>
      <c r="O111" s="43">
        <v>8339.8066640910674</v>
      </c>
      <c r="P111" s="43">
        <v>40569.233806851938</v>
      </c>
      <c r="Q111" s="43">
        <v>258890</v>
      </c>
      <c r="R111" s="43">
        <v>3287800.9261196335</v>
      </c>
      <c r="S111" s="44">
        <v>0.95545820585402219</v>
      </c>
      <c r="T111" s="44">
        <v>0.92958627355600054</v>
      </c>
      <c r="U111" s="44">
        <v>0.94328752199782118</v>
      </c>
      <c r="V111" s="44">
        <v>1.0088431735923682</v>
      </c>
      <c r="W111" s="44">
        <v>0.95981327678624018</v>
      </c>
      <c r="X111" s="44">
        <v>0.95257212766210164</v>
      </c>
      <c r="Y111" s="44">
        <v>0.92664418169207019</v>
      </c>
      <c r="Z111" s="43">
        <v>2973.0394000000001</v>
      </c>
      <c r="AA111" s="72">
        <v>45055.749000000003</v>
      </c>
      <c r="AB111" s="43">
        <v>22681.645</v>
      </c>
      <c r="AC111" s="43">
        <v>38157.087</v>
      </c>
      <c r="AD111" s="73">
        <v>198.87951999999999</v>
      </c>
      <c r="AE111" s="43">
        <v>20864.8</v>
      </c>
      <c r="AF111" s="46">
        <v>19413.5</v>
      </c>
      <c r="AG111" s="47">
        <v>0.93044265940723136</v>
      </c>
      <c r="AH111" s="46">
        <v>17981.900000000001</v>
      </c>
      <c r="AI111" s="46">
        <v>16727.7</v>
      </c>
      <c r="AJ111" s="46">
        <v>3688.7</v>
      </c>
      <c r="AK111" s="46">
        <v>3549.8</v>
      </c>
      <c r="AL111" s="48">
        <v>8.0101994365928917</v>
      </c>
      <c r="AM111" s="43">
        <v>8917264.0999999996</v>
      </c>
      <c r="AN111" s="49">
        <v>123996</v>
      </c>
      <c r="AO111" s="55">
        <v>24609</v>
      </c>
      <c r="AP111" s="43">
        <v>211001</v>
      </c>
      <c r="AQ111" s="44">
        <v>0.92774101887558347</v>
      </c>
      <c r="AR111" s="43">
        <v>12633.333844432018</v>
      </c>
      <c r="AS111" s="50">
        <v>0.81838000000000011</v>
      </c>
      <c r="AT111" s="51">
        <v>1467682</v>
      </c>
      <c r="AU111" s="51">
        <v>2729429</v>
      </c>
      <c r="AV111" s="52">
        <v>3.5946666666666665</v>
      </c>
      <c r="AW111" s="52">
        <v>5.29</v>
      </c>
      <c r="AX111" s="53">
        <v>0.77519379844961234</v>
      </c>
      <c r="AY111" s="53">
        <v>1.29</v>
      </c>
      <c r="AZ111" s="54">
        <v>392132.17</v>
      </c>
      <c r="BA111" s="74">
        <v>-684030</v>
      </c>
      <c r="BB111" s="51">
        <v>105276.99784293507</v>
      </c>
      <c r="BC111" s="51">
        <v>4004.3009456916393</v>
      </c>
      <c r="BD111" s="51">
        <v>682.30512263641856</v>
      </c>
      <c r="BE111" s="51">
        <v>31656.759769747361</v>
      </c>
      <c r="BF111" s="51">
        <v>2098.3740479297126</v>
      </c>
      <c r="BG111" s="51">
        <v>30554.494136818135</v>
      </c>
      <c r="BH111" s="51">
        <v>32574.078910740234</v>
      </c>
      <c r="BI111" s="51">
        <v>1817.8016210551805</v>
      </c>
      <c r="BJ111" s="51">
        <v>1888.8832883163791</v>
      </c>
      <c r="BK111" s="51">
        <v>99182.656476315358</v>
      </c>
      <c r="BL111" s="51">
        <v>12211.25889497861</v>
      </c>
      <c r="BM111" s="51">
        <v>11484.077521751475</v>
      </c>
      <c r="BN111" s="51">
        <v>25291.81265850519</v>
      </c>
      <c r="BO111" s="51">
        <v>43.104125108098039</v>
      </c>
      <c r="BP111" s="51">
        <v>2574.4850370115273</v>
      </c>
      <c r="BQ111" s="51">
        <v>4057.1164889268944</v>
      </c>
      <c r="BR111" s="51">
        <v>5.2642948030780774</v>
      </c>
      <c r="BS111" s="51">
        <v>29135.163647603731</v>
      </c>
      <c r="BT111" s="51">
        <v>6989.9568970508481</v>
      </c>
      <c r="BU111" s="51">
        <v>4432.2795999999998</v>
      </c>
      <c r="BV111" s="51">
        <v>3109.1896404272516</v>
      </c>
      <c r="BW111" s="51">
        <v>-151.05232985134467</v>
      </c>
      <c r="BX111" s="51">
        <v>6094.3413666197157</v>
      </c>
      <c r="BY111" s="51">
        <v>0</v>
      </c>
      <c r="BZ111" s="51">
        <v>3574.1329999999998</v>
      </c>
      <c r="CA111" s="43">
        <v>522451.1771637561</v>
      </c>
    </row>
    <row r="112" spans="1:79" ht="16">
      <c r="A112" s="56">
        <v>2007</v>
      </c>
      <c r="B112" s="57">
        <v>1</v>
      </c>
      <c r="C112" s="69">
        <v>273730</v>
      </c>
      <c r="D112" s="69">
        <v>35403</v>
      </c>
      <c r="E112" s="43">
        <v>238327</v>
      </c>
      <c r="F112" s="43">
        <v>159265</v>
      </c>
      <c r="G112" s="43">
        <v>48345</v>
      </c>
      <c r="H112" s="43">
        <v>81840</v>
      </c>
      <c r="I112" s="43">
        <v>80893</v>
      </c>
      <c r="J112" s="43">
        <v>947</v>
      </c>
      <c r="K112" s="43">
        <v>70715</v>
      </c>
      <c r="L112" s="43">
        <v>86435</v>
      </c>
      <c r="M112" s="43">
        <v>71311.340003391553</v>
      </c>
      <c r="N112" s="43">
        <v>20120.371198657074</v>
      </c>
      <c r="O112" s="43">
        <v>8825.9901872007904</v>
      </c>
      <c r="P112" s="43">
        <v>42364.978617533692</v>
      </c>
      <c r="Q112" s="43">
        <v>264021</v>
      </c>
      <c r="R112" s="43">
        <v>3329292.2623982807</v>
      </c>
      <c r="S112" s="44">
        <v>0.96453074197201627</v>
      </c>
      <c r="T112" s="44">
        <v>0.93944683389319683</v>
      </c>
      <c r="U112" s="44">
        <v>0.96109215017064842</v>
      </c>
      <c r="V112" s="44">
        <v>1.0162065938956399</v>
      </c>
      <c r="W112" s="44">
        <v>0.96597610125150246</v>
      </c>
      <c r="X112" s="44">
        <v>0.96540753167119797</v>
      </c>
      <c r="Y112" s="44">
        <v>0.95393304814913471</v>
      </c>
      <c r="Z112" s="43">
        <v>2995.9059999999999</v>
      </c>
      <c r="AA112" s="72">
        <v>45200.735999999997</v>
      </c>
      <c r="AB112" s="43">
        <v>22952.402000000002</v>
      </c>
      <c r="AC112" s="43">
        <v>38273.006999999998</v>
      </c>
      <c r="AD112" s="73">
        <v>193.77620000000002</v>
      </c>
      <c r="AE112" s="43">
        <v>21143</v>
      </c>
      <c r="AF112" s="46">
        <v>19686.3</v>
      </c>
      <c r="AG112" s="47">
        <v>0.93110249255072597</v>
      </c>
      <c r="AH112" s="46">
        <v>18222.900000000001</v>
      </c>
      <c r="AI112" s="46">
        <v>17009.2</v>
      </c>
      <c r="AJ112" s="46">
        <v>3711.4</v>
      </c>
      <c r="AK112" s="46">
        <v>3561.8</v>
      </c>
      <c r="AL112" s="48">
        <v>7.8832794929262739</v>
      </c>
      <c r="AM112" s="43">
        <v>8976447.6999999993</v>
      </c>
      <c r="AN112" s="49">
        <v>127127</v>
      </c>
      <c r="AO112" s="55">
        <v>24325</v>
      </c>
      <c r="AP112" s="43">
        <v>214002</v>
      </c>
      <c r="AQ112" s="44">
        <v>0.95228243218860886</v>
      </c>
      <c r="AR112" s="43">
        <v>12936.970281328222</v>
      </c>
      <c r="AS112" s="50">
        <v>0.82658333333333345</v>
      </c>
      <c r="AT112" s="51">
        <v>1459751</v>
      </c>
      <c r="AU112" s="51">
        <v>2822253</v>
      </c>
      <c r="AV112" s="52">
        <v>3.8136666666666668</v>
      </c>
      <c r="AW112" s="52">
        <v>5.28</v>
      </c>
      <c r="AX112" s="53">
        <v>0.76316458916306285</v>
      </c>
      <c r="AY112" s="53">
        <v>1.3103333333333333</v>
      </c>
      <c r="AZ112" s="54">
        <v>398733.53700000001</v>
      </c>
      <c r="BA112" s="74">
        <v>-741109</v>
      </c>
      <c r="BB112" s="51">
        <v>107442.77506506153</v>
      </c>
      <c r="BC112" s="51">
        <v>4103.3819556265153</v>
      </c>
      <c r="BD112" s="51">
        <v>669.87439239240848</v>
      </c>
      <c r="BE112" s="51">
        <v>31890.115806679587</v>
      </c>
      <c r="BF112" s="51">
        <v>2388.0411070721307</v>
      </c>
      <c r="BG112" s="51">
        <v>31289.038593003716</v>
      </c>
      <c r="BH112" s="51">
        <v>33358.933924725119</v>
      </c>
      <c r="BI112" s="51">
        <v>1933.5918762470592</v>
      </c>
      <c r="BJ112" s="51">
        <v>1809.7974093150067</v>
      </c>
      <c r="BK112" s="51">
        <v>101789.54156802305</v>
      </c>
      <c r="BL112" s="51">
        <v>13136.371020781728</v>
      </c>
      <c r="BM112" s="51">
        <v>11957.076322245099</v>
      </c>
      <c r="BN112" s="51">
        <v>25869.249125470174</v>
      </c>
      <c r="BO112" s="51">
        <v>38.437633496554966</v>
      </c>
      <c r="BP112" s="51">
        <v>2965.8077106467167</v>
      </c>
      <c r="BQ112" s="51">
        <v>4158.0451046136914</v>
      </c>
      <c r="BR112" s="51">
        <v>4.8630899192707586</v>
      </c>
      <c r="BS112" s="51">
        <v>29855.42906894553</v>
      </c>
      <c r="BT112" s="51">
        <v>6084.765351250735</v>
      </c>
      <c r="BU112" s="51">
        <v>4173.7512999999999</v>
      </c>
      <c r="BV112" s="51">
        <v>3491.8182407911013</v>
      </c>
      <c r="BW112" s="51">
        <v>53.927599862418035</v>
      </c>
      <c r="BX112" s="51">
        <v>5653.2334970384836</v>
      </c>
      <c r="BY112" s="51">
        <v>0</v>
      </c>
      <c r="BZ112" s="51">
        <v>3497.3670000000002</v>
      </c>
      <c r="CA112" s="43">
        <v>528689.56740417657</v>
      </c>
    </row>
    <row r="113" spans="1:79" ht="16">
      <c r="A113" s="56">
        <v>2007</v>
      </c>
      <c r="B113" s="57">
        <v>2</v>
      </c>
      <c r="C113" s="69">
        <v>275949</v>
      </c>
      <c r="D113" s="69">
        <v>35889</v>
      </c>
      <c r="E113" s="43">
        <v>240060</v>
      </c>
      <c r="F113" s="43">
        <v>160710</v>
      </c>
      <c r="G113" s="43">
        <v>49087</v>
      </c>
      <c r="H113" s="43">
        <v>82794</v>
      </c>
      <c r="I113" s="43">
        <v>82336</v>
      </c>
      <c r="J113" s="43">
        <v>458</v>
      </c>
      <c r="K113" s="43">
        <v>70975</v>
      </c>
      <c r="L113" s="43">
        <v>87617</v>
      </c>
      <c r="M113" s="43">
        <v>72120.081023557461</v>
      </c>
      <c r="N113" s="43">
        <v>20306.376058101414</v>
      </c>
      <c r="O113" s="43">
        <v>8238.5280470293073</v>
      </c>
      <c r="P113" s="43">
        <v>43575.176918426747</v>
      </c>
      <c r="Q113" s="43">
        <v>268238</v>
      </c>
      <c r="R113" s="43">
        <v>3371228.4072713424</v>
      </c>
      <c r="S113" s="44">
        <v>0.97205643071727021</v>
      </c>
      <c r="T113" s="44">
        <v>0.95256051272478381</v>
      </c>
      <c r="U113" s="44">
        <v>0.96000977855644065</v>
      </c>
      <c r="V113" s="44">
        <v>1.0202827438787407</v>
      </c>
      <c r="W113" s="44">
        <v>0.96579077139837977</v>
      </c>
      <c r="X113" s="44">
        <v>0.96928678224545461</v>
      </c>
      <c r="Y113" s="44">
        <v>0.98554165455288545</v>
      </c>
      <c r="Z113" s="43">
        <v>3014.6498999999999</v>
      </c>
      <c r="AA113" s="72">
        <v>45450.991000000002</v>
      </c>
      <c r="AB113" s="43">
        <v>23004.57</v>
      </c>
      <c r="AC113" s="43">
        <v>38475.169000000002</v>
      </c>
      <c r="AD113" s="73">
        <v>193.21076000000002</v>
      </c>
      <c r="AE113" s="43">
        <v>21218.5</v>
      </c>
      <c r="AF113" s="46">
        <v>19783.3</v>
      </c>
      <c r="AG113" s="47">
        <v>0.93236091146876543</v>
      </c>
      <c r="AH113" s="46">
        <v>18295.900000000001</v>
      </c>
      <c r="AI113" s="46">
        <v>17077</v>
      </c>
      <c r="AJ113" s="46">
        <v>3711.7</v>
      </c>
      <c r="AK113" s="46">
        <v>3579.9</v>
      </c>
      <c r="AL113" s="48">
        <v>7.7639790702456075</v>
      </c>
      <c r="AM113" s="43">
        <v>9027289.5999999996</v>
      </c>
      <c r="AN113" s="49">
        <v>129278</v>
      </c>
      <c r="AO113" s="55">
        <v>24344</v>
      </c>
      <c r="AP113" s="43">
        <v>215716</v>
      </c>
      <c r="AQ113" s="44">
        <v>0.95701993203632674</v>
      </c>
      <c r="AR113" s="43">
        <v>12962.416521686306</v>
      </c>
      <c r="AS113" s="50">
        <v>0.84349333333333332</v>
      </c>
      <c r="AT113" s="51">
        <v>1486098</v>
      </c>
      <c r="AU113" s="51">
        <v>2956811</v>
      </c>
      <c r="AV113" s="52">
        <v>4.056</v>
      </c>
      <c r="AW113" s="52">
        <v>5.2833333333333341</v>
      </c>
      <c r="AX113" s="53">
        <v>0.74165636588380712</v>
      </c>
      <c r="AY113" s="53">
        <v>1.3483333333333334</v>
      </c>
      <c r="AZ113" s="54">
        <v>400011.76199999999</v>
      </c>
      <c r="BA113" s="74">
        <v>-768849</v>
      </c>
      <c r="BB113" s="51">
        <v>107973.76977622158</v>
      </c>
      <c r="BC113" s="51">
        <v>4145.3147951724086</v>
      </c>
      <c r="BD113" s="51">
        <v>708.43259253011627</v>
      </c>
      <c r="BE113" s="51">
        <v>31496.360259760113</v>
      </c>
      <c r="BF113" s="51">
        <v>2528.1710886801297</v>
      </c>
      <c r="BG113" s="51">
        <v>31715.186306704632</v>
      </c>
      <c r="BH113" s="51">
        <v>33747.806753069155</v>
      </c>
      <c r="BI113" s="51">
        <v>2091.0499114425497</v>
      </c>
      <c r="BJ113" s="51">
        <v>1541.4480688624842</v>
      </c>
      <c r="BK113" s="51">
        <v>103499.45305785473</v>
      </c>
      <c r="BL113" s="51">
        <v>13417.070361056212</v>
      </c>
      <c r="BM113" s="51">
        <v>12131.174712473579</v>
      </c>
      <c r="BN113" s="51">
        <v>26484.618234426343</v>
      </c>
      <c r="BO113" s="51">
        <v>46.797648323454744</v>
      </c>
      <c r="BP113" s="51">
        <v>2760.7414653628211</v>
      </c>
      <c r="BQ113" s="51">
        <v>4210.2388538498262</v>
      </c>
      <c r="BR113" s="51">
        <v>6.011411043019522</v>
      </c>
      <c r="BS113" s="51">
        <v>30451.670358496038</v>
      </c>
      <c r="BT113" s="51">
        <v>6392.1065381980225</v>
      </c>
      <c r="BU113" s="51">
        <v>4046.8892999999998</v>
      </c>
      <c r="BV113" s="51">
        <v>3534.8035230824762</v>
      </c>
      <c r="BW113" s="51">
        <v>17.330651542928319</v>
      </c>
      <c r="BX113" s="51">
        <v>4474.3167183668556</v>
      </c>
      <c r="BY113" s="51">
        <v>0</v>
      </c>
      <c r="BZ113" s="51">
        <v>3628.57</v>
      </c>
      <c r="CA113" s="43">
        <v>534985.57929306559</v>
      </c>
    </row>
    <row r="114" spans="1:79" ht="16">
      <c r="A114" s="56">
        <v>2007</v>
      </c>
      <c r="B114" s="57">
        <v>3</v>
      </c>
      <c r="C114" s="69">
        <v>278189</v>
      </c>
      <c r="D114" s="69">
        <v>36207</v>
      </c>
      <c r="E114" s="43">
        <v>241982</v>
      </c>
      <c r="F114" s="43">
        <v>161391</v>
      </c>
      <c r="G114" s="43">
        <v>49989</v>
      </c>
      <c r="H114" s="43">
        <v>82921</v>
      </c>
      <c r="I114" s="43">
        <v>81964</v>
      </c>
      <c r="J114" s="43">
        <v>957</v>
      </c>
      <c r="K114" s="43">
        <v>72093</v>
      </c>
      <c r="L114" s="43">
        <v>88205</v>
      </c>
      <c r="M114" s="43">
        <v>72365.305714078073</v>
      </c>
      <c r="N114" s="43">
        <v>20840.076521065243</v>
      </c>
      <c r="O114" s="43">
        <v>7343.322787883596</v>
      </c>
      <c r="P114" s="43">
        <v>44181.90640512923</v>
      </c>
      <c r="Q114" s="43">
        <v>271917</v>
      </c>
      <c r="R114" s="43">
        <v>3412776.9019434713</v>
      </c>
      <c r="S114" s="44">
        <v>0.97745417683661107</v>
      </c>
      <c r="T114" s="44">
        <v>0.95982427768586853</v>
      </c>
      <c r="U114" s="44">
        <v>0.96715277361019425</v>
      </c>
      <c r="V114" s="44">
        <v>1.0227782929090821</v>
      </c>
      <c r="W114" s="44">
        <v>0.96791644126336818</v>
      </c>
      <c r="X114" s="44">
        <v>0.97326682160875233</v>
      </c>
      <c r="Y114" s="44">
        <v>1.0089153824543879</v>
      </c>
      <c r="Z114" s="43">
        <v>3031.1394</v>
      </c>
      <c r="AA114" s="72">
        <v>45701.069000000003</v>
      </c>
      <c r="AB114" s="43">
        <v>23195.311000000002</v>
      </c>
      <c r="AC114" s="43">
        <v>38677.076000000001</v>
      </c>
      <c r="AD114" s="73">
        <v>197.84954999999999</v>
      </c>
      <c r="AE114" s="43">
        <v>21348.400000000001</v>
      </c>
      <c r="AF114" s="46">
        <v>19841.599999999999</v>
      </c>
      <c r="AG114" s="47">
        <v>0.9294185981150811</v>
      </c>
      <c r="AH114" s="46">
        <v>18432.5</v>
      </c>
      <c r="AI114" s="46">
        <v>17129.5</v>
      </c>
      <c r="AJ114" s="46">
        <v>3750.7</v>
      </c>
      <c r="AK114" s="46">
        <v>3590</v>
      </c>
      <c r="AL114" s="48">
        <v>7.9624325795847266</v>
      </c>
      <c r="AM114" s="43">
        <v>9110297.1999999993</v>
      </c>
      <c r="AN114" s="49">
        <v>131903</v>
      </c>
      <c r="AO114" s="55">
        <v>24405</v>
      </c>
      <c r="AP114" s="43">
        <v>217577</v>
      </c>
      <c r="AQ114" s="44">
        <v>0.96911152791350119</v>
      </c>
      <c r="AR114" s="43">
        <v>12938.068460732287</v>
      </c>
      <c r="AS114" s="50">
        <v>0.85374333333333352</v>
      </c>
      <c r="AT114" s="51">
        <v>1487392</v>
      </c>
      <c r="AU114" s="51">
        <v>3051659</v>
      </c>
      <c r="AV114" s="52">
        <v>4.4846666666666666</v>
      </c>
      <c r="AW114" s="52">
        <v>5.4066666666666663</v>
      </c>
      <c r="AX114" s="53">
        <v>0.72744907856450058</v>
      </c>
      <c r="AY114" s="53">
        <v>1.3746666666666665</v>
      </c>
      <c r="AZ114" s="54">
        <v>391299.88699999999</v>
      </c>
      <c r="BA114" s="74">
        <v>-810024</v>
      </c>
      <c r="BB114" s="51">
        <v>114889.2236611402</v>
      </c>
      <c r="BC114" s="51">
        <v>4219.0702115105105</v>
      </c>
      <c r="BD114" s="51">
        <v>705.22076251864553</v>
      </c>
      <c r="BE114" s="51">
        <v>30636.450985999836</v>
      </c>
      <c r="BF114" s="51">
        <v>2719.3917030739035</v>
      </c>
      <c r="BG114" s="51">
        <v>39010.764384874528</v>
      </c>
      <c r="BH114" s="51">
        <v>34390.894482301555</v>
      </c>
      <c r="BI114" s="51">
        <v>1970.4844890816369</v>
      </c>
      <c r="BJ114" s="51">
        <v>1236.9466417795995</v>
      </c>
      <c r="BK114" s="51">
        <v>105300.01794867814</v>
      </c>
      <c r="BL114" s="51">
        <v>13694.201671736288</v>
      </c>
      <c r="BM114" s="51">
        <v>12292.667352092085</v>
      </c>
      <c r="BN114" s="51">
        <v>27179.008901264198</v>
      </c>
      <c r="BO114" s="51">
        <v>44.810026875924997</v>
      </c>
      <c r="BP114" s="51">
        <v>2857.8924113276057</v>
      </c>
      <c r="BQ114" s="51">
        <v>4276.2969914719461</v>
      </c>
      <c r="BR114" s="51">
        <v>8.9138809586315677</v>
      </c>
      <c r="BS114" s="51">
        <v>30675.135436150027</v>
      </c>
      <c r="BT114" s="51">
        <v>6726.4684189552709</v>
      </c>
      <c r="BU114" s="51">
        <v>4284.5526</v>
      </c>
      <c r="BV114" s="51">
        <v>3142.0338388034361</v>
      </c>
      <c r="BW114" s="51">
        <v>118.03641904273567</v>
      </c>
      <c r="BX114" s="51">
        <v>9589.2057124620624</v>
      </c>
      <c r="BY114" s="51">
        <v>0</v>
      </c>
      <c r="BZ114" s="51">
        <v>3821.1019999999999</v>
      </c>
      <c r="CA114" s="43">
        <v>541343.85859261034</v>
      </c>
    </row>
    <row r="115" spans="1:79" ht="16">
      <c r="A115" s="56">
        <v>2007</v>
      </c>
      <c r="B115" s="57">
        <v>4</v>
      </c>
      <c r="C115" s="69">
        <v>280583</v>
      </c>
      <c r="D115" s="69">
        <v>36867</v>
      </c>
      <c r="E115" s="43">
        <v>243716</v>
      </c>
      <c r="F115" s="43">
        <v>163329</v>
      </c>
      <c r="G115" s="43">
        <v>50628</v>
      </c>
      <c r="H115" s="43">
        <v>83820</v>
      </c>
      <c r="I115" s="43">
        <v>82691</v>
      </c>
      <c r="J115" s="43">
        <v>1129</v>
      </c>
      <c r="K115" s="43">
        <v>72111</v>
      </c>
      <c r="L115" s="43">
        <v>89305</v>
      </c>
      <c r="M115" s="43">
        <v>73421.273258972913</v>
      </c>
      <c r="N115" s="43">
        <v>20751.926996465056</v>
      </c>
      <c r="O115" s="43">
        <v>8924.6281758943078</v>
      </c>
      <c r="P115" s="43">
        <v>43744.71808661356</v>
      </c>
      <c r="Q115" s="43">
        <v>276631</v>
      </c>
      <c r="R115" s="43">
        <v>3454714.5037488104</v>
      </c>
      <c r="S115" s="44">
        <v>0.98591504118211015</v>
      </c>
      <c r="T115" s="44">
        <v>0.96875631394302297</v>
      </c>
      <c r="U115" s="44">
        <v>0.96995733586157862</v>
      </c>
      <c r="V115" s="44">
        <v>1.0341028648825143</v>
      </c>
      <c r="W115" s="44">
        <v>0.98757471120910822</v>
      </c>
      <c r="X115" s="44">
        <v>0.98968702760203797</v>
      </c>
      <c r="Y115" s="44">
        <v>1.0816620217915285</v>
      </c>
      <c r="Z115" s="43">
        <v>3048.8136</v>
      </c>
      <c r="AA115" s="72">
        <v>45966.411</v>
      </c>
      <c r="AB115" s="43">
        <v>23374.764999999999</v>
      </c>
      <c r="AC115" s="43">
        <v>38891.792999999998</v>
      </c>
      <c r="AD115" s="73">
        <v>190.48833999999999</v>
      </c>
      <c r="AE115" s="43">
        <v>21429.7</v>
      </c>
      <c r="AF115" s="46">
        <v>19938.5</v>
      </c>
      <c r="AG115" s="47">
        <v>0.93041433151187369</v>
      </c>
      <c r="AH115" s="46">
        <v>18551.7</v>
      </c>
      <c r="AI115" s="46">
        <v>17250.099999999999</v>
      </c>
      <c r="AJ115" s="46">
        <v>3743.4</v>
      </c>
      <c r="AK115" s="46">
        <v>3615.8</v>
      </c>
      <c r="AL115" s="48">
        <v>8.321217346997928</v>
      </c>
      <c r="AM115" s="43">
        <v>9144533.9000000004</v>
      </c>
      <c r="AN115" s="49">
        <v>134248</v>
      </c>
      <c r="AO115" s="55">
        <v>24490</v>
      </c>
      <c r="AP115" s="43">
        <v>219226</v>
      </c>
      <c r="AQ115" s="44">
        <v>0.97079967043222581</v>
      </c>
      <c r="AR115" s="43">
        <v>12863.93626679398</v>
      </c>
      <c r="AS115" s="50">
        <v>0.88602666666666663</v>
      </c>
      <c r="AT115" s="51">
        <v>1482837</v>
      </c>
      <c r="AU115" s="51">
        <v>3162616</v>
      </c>
      <c r="AV115" s="52">
        <v>4.7056666666666667</v>
      </c>
      <c r="AW115" s="52">
        <v>4.9966666666666661</v>
      </c>
      <c r="AX115" s="53">
        <v>0.68997240110395586</v>
      </c>
      <c r="AY115" s="53">
        <v>1.4493333333333334</v>
      </c>
      <c r="AZ115" s="54">
        <v>384661.95600000001</v>
      </c>
      <c r="BA115" s="74">
        <v>-859883</v>
      </c>
      <c r="BB115" s="51">
        <v>112299.23149757666</v>
      </c>
      <c r="BC115" s="51">
        <v>4438.2330376905638</v>
      </c>
      <c r="BD115" s="51">
        <v>716.4722525588295</v>
      </c>
      <c r="BE115" s="51">
        <v>30609.072947560471</v>
      </c>
      <c r="BF115" s="51">
        <v>2785.3961011738352</v>
      </c>
      <c r="BG115" s="51">
        <v>35890.010715417135</v>
      </c>
      <c r="BH115" s="51">
        <v>34919.364839904163</v>
      </c>
      <c r="BI115" s="51">
        <v>1875.8737232287544</v>
      </c>
      <c r="BJ115" s="51">
        <v>1064.8078800429093</v>
      </c>
      <c r="BK115" s="51">
        <v>111223.98742544411</v>
      </c>
      <c r="BL115" s="51">
        <v>13978.356946425778</v>
      </c>
      <c r="BM115" s="51">
        <v>13820.08161318923</v>
      </c>
      <c r="BN115" s="51">
        <v>27912.123738839284</v>
      </c>
      <c r="BO115" s="51">
        <v>46.954691304065292</v>
      </c>
      <c r="BP115" s="51">
        <v>3272.558412662856</v>
      </c>
      <c r="BQ115" s="51">
        <v>4270.4190500645345</v>
      </c>
      <c r="BR115" s="51">
        <v>9.2116180790781517</v>
      </c>
      <c r="BS115" s="51">
        <v>33046.765136408401</v>
      </c>
      <c r="BT115" s="51">
        <v>6822.6596915959726</v>
      </c>
      <c r="BU115" s="51">
        <v>4284.8068000000003</v>
      </c>
      <c r="BV115" s="51">
        <v>3413.3443973229869</v>
      </c>
      <c r="BW115" s="51">
        <v>346.705329551918</v>
      </c>
      <c r="BX115" s="51">
        <v>1075.2440721325547</v>
      </c>
      <c r="BY115" s="51">
        <v>0</v>
      </c>
      <c r="BZ115" s="51">
        <v>4074.9609999999998</v>
      </c>
      <c r="CA115" s="43">
        <v>548980.2843299649</v>
      </c>
    </row>
    <row r="116" spans="1:79" ht="16">
      <c r="A116" s="56">
        <v>2008</v>
      </c>
      <c r="B116" s="57">
        <v>1</v>
      </c>
      <c r="C116" s="69">
        <v>281862.25</v>
      </c>
      <c r="D116" s="69">
        <v>37124</v>
      </c>
      <c r="E116" s="43">
        <v>244738.25</v>
      </c>
      <c r="F116" s="43">
        <v>163785</v>
      </c>
      <c r="G116" s="43">
        <v>51480</v>
      </c>
      <c r="H116" s="43">
        <v>82657</v>
      </c>
      <c r="I116" s="43">
        <v>81620</v>
      </c>
      <c r="J116" s="43">
        <v>1037</v>
      </c>
      <c r="K116" s="43">
        <v>72115</v>
      </c>
      <c r="L116" s="43">
        <v>88175</v>
      </c>
      <c r="M116" s="43">
        <v>72446.31369319126</v>
      </c>
      <c r="N116" s="43">
        <v>19001.341424691076</v>
      </c>
      <c r="O116" s="43">
        <v>6890.9644645873723</v>
      </c>
      <c r="P116" s="43">
        <v>46554.007803912806</v>
      </c>
      <c r="Q116" s="43">
        <v>279453</v>
      </c>
      <c r="R116" s="43">
        <v>3494974.4374734028</v>
      </c>
      <c r="S116" s="44">
        <v>0.99145238498592836</v>
      </c>
      <c r="T116" s="44">
        <v>0.97424672589064931</v>
      </c>
      <c r="U116" s="44">
        <v>0.99452214452214449</v>
      </c>
      <c r="V116" s="44">
        <v>1.0376010781671159</v>
      </c>
      <c r="W116" s="44">
        <v>0.98685432988975941</v>
      </c>
      <c r="X116" s="44">
        <v>0.99948965126169553</v>
      </c>
      <c r="Y116" s="44">
        <v>1.1305635614764773</v>
      </c>
      <c r="Z116" s="43">
        <v>3062.9353999999998</v>
      </c>
      <c r="AA116" s="72">
        <v>46157.82</v>
      </c>
      <c r="AB116" s="43">
        <v>23841.632999999998</v>
      </c>
      <c r="AC116" s="43">
        <v>39043.860999999997</v>
      </c>
      <c r="AD116" s="73">
        <v>194.68341000000001</v>
      </c>
      <c r="AE116" s="43">
        <v>21712.1</v>
      </c>
      <c r="AF116" s="46">
        <v>20175.099999999999</v>
      </c>
      <c r="AG116" s="47">
        <v>0.92920997968874497</v>
      </c>
      <c r="AH116" s="46">
        <v>18799.5</v>
      </c>
      <c r="AI116" s="46">
        <v>17475.599999999999</v>
      </c>
      <c r="AJ116" s="46">
        <v>3788.5</v>
      </c>
      <c r="AK116" s="46">
        <v>3646.2</v>
      </c>
      <c r="AL116" s="48">
        <v>8.9319930392351896</v>
      </c>
      <c r="AM116" s="43">
        <v>9192224.0999999996</v>
      </c>
      <c r="AN116" s="49">
        <v>139619</v>
      </c>
      <c r="AO116" s="55">
        <v>25004.2</v>
      </c>
      <c r="AP116" s="43">
        <v>219734.05</v>
      </c>
      <c r="AQ116" s="44">
        <v>0.99367335382324984</v>
      </c>
      <c r="AR116" s="43">
        <v>12697.470572127768</v>
      </c>
      <c r="AS116" s="50">
        <v>0.92164000000000001</v>
      </c>
      <c r="AT116" s="51">
        <v>1440102</v>
      </c>
      <c r="AU116" s="51">
        <v>3294187</v>
      </c>
      <c r="AV116" s="52">
        <v>4.4626666666666663</v>
      </c>
      <c r="AW116" s="52">
        <v>3.1999999999999997</v>
      </c>
      <c r="AX116" s="53">
        <v>0.66666666666666663</v>
      </c>
      <c r="AY116" s="53">
        <v>1.5</v>
      </c>
      <c r="AZ116" s="54">
        <v>380269.88900000002</v>
      </c>
      <c r="BA116" s="74">
        <v>-889849</v>
      </c>
      <c r="BB116" s="51">
        <v>108362.8616028431</v>
      </c>
      <c r="BC116" s="51">
        <v>4413.8023389138853</v>
      </c>
      <c r="BD116" s="51">
        <v>756.55412999999999</v>
      </c>
      <c r="BE116" s="51">
        <v>30038.022270981306</v>
      </c>
      <c r="BF116" s="51">
        <v>2797.2727914795469</v>
      </c>
      <c r="BG116" s="51">
        <v>31531.015789155732</v>
      </c>
      <c r="BH116" s="51">
        <v>35536.208471403072</v>
      </c>
      <c r="BI116" s="51">
        <v>1836.9188422546688</v>
      </c>
      <c r="BJ116" s="51">
        <v>1453.0669686548897</v>
      </c>
      <c r="BK116" s="51">
        <v>111851.20335483148</v>
      </c>
      <c r="BL116" s="51">
        <v>14437.928737239739</v>
      </c>
      <c r="BM116" s="51">
        <v>12410.149702469653</v>
      </c>
      <c r="BN116" s="51">
        <v>28690.868859222523</v>
      </c>
      <c r="BO116" s="51">
        <v>66.133166387163968</v>
      </c>
      <c r="BP116" s="51">
        <v>3046.1537296159709</v>
      </c>
      <c r="BQ116" s="51">
        <v>4267.2059610191936</v>
      </c>
      <c r="BR116" s="51">
        <v>9.5659105782499019</v>
      </c>
      <c r="BS116" s="51">
        <v>32955.531772390597</v>
      </c>
      <c r="BT116" s="51">
        <v>6982.7783601884739</v>
      </c>
      <c r="BU116" s="51">
        <v>4763.6767</v>
      </c>
      <c r="BV116" s="51">
        <v>3831.8368430019232</v>
      </c>
      <c r="BW116" s="51">
        <v>389.37361271800046</v>
      </c>
      <c r="BX116" s="51">
        <v>-3487.2608324593639</v>
      </c>
      <c r="BY116" s="51">
        <v>-1.0809195290166607</v>
      </c>
      <c r="BZ116" s="51">
        <v>4300.2269999999999</v>
      </c>
      <c r="CA116" s="43">
        <v>555132.01478467789</v>
      </c>
    </row>
    <row r="117" spans="1:79" ht="16">
      <c r="A117" s="56">
        <v>2008</v>
      </c>
      <c r="B117" s="57">
        <v>2</v>
      </c>
      <c r="C117" s="69">
        <v>282019.25</v>
      </c>
      <c r="D117" s="69">
        <v>37647</v>
      </c>
      <c r="E117" s="43">
        <v>244372.25</v>
      </c>
      <c r="F117" s="43">
        <v>161430</v>
      </c>
      <c r="G117" s="43">
        <v>52209</v>
      </c>
      <c r="H117" s="43">
        <v>82232</v>
      </c>
      <c r="I117" s="43">
        <v>81122</v>
      </c>
      <c r="J117" s="43">
        <v>1110</v>
      </c>
      <c r="K117" s="43">
        <v>72885</v>
      </c>
      <c r="L117" s="43">
        <v>86737</v>
      </c>
      <c r="M117" s="43">
        <v>71256.027005964803</v>
      </c>
      <c r="N117" s="43">
        <v>18494.28982873994</v>
      </c>
      <c r="O117" s="43">
        <v>6762.8254870633182</v>
      </c>
      <c r="P117" s="43">
        <v>45998.911690161542</v>
      </c>
      <c r="Q117" s="43">
        <v>280542</v>
      </c>
      <c r="R117" s="43">
        <v>3534315.2918532295</v>
      </c>
      <c r="S117" s="44">
        <v>0.99476188238923402</v>
      </c>
      <c r="T117" s="44">
        <v>0.99171777240909376</v>
      </c>
      <c r="U117" s="44">
        <v>0.99544139899251083</v>
      </c>
      <c r="V117" s="44">
        <v>1.0348734005571856</v>
      </c>
      <c r="W117" s="44">
        <v>0.99866913631062637</v>
      </c>
      <c r="X117" s="44">
        <v>1.0312669333733009</v>
      </c>
      <c r="Y117" s="44">
        <v>1.2147238128965452</v>
      </c>
      <c r="Z117" s="43">
        <v>3049.2003999999997</v>
      </c>
      <c r="AA117" s="72">
        <v>46335.873</v>
      </c>
      <c r="AB117" s="43">
        <v>23869.173999999999</v>
      </c>
      <c r="AC117" s="43">
        <v>39179.256000000001</v>
      </c>
      <c r="AD117" s="73">
        <v>175.17478</v>
      </c>
      <c r="AE117" s="43">
        <v>21475</v>
      </c>
      <c r="AF117" s="46">
        <v>19988.7</v>
      </c>
      <c r="AG117" s="47">
        <v>0.9307892898719442</v>
      </c>
      <c r="AH117" s="46">
        <v>18598.400000000001</v>
      </c>
      <c r="AI117" s="46">
        <v>17296.3</v>
      </c>
      <c r="AJ117" s="46">
        <v>3821.8</v>
      </c>
      <c r="AK117" s="46">
        <v>3681.5</v>
      </c>
      <c r="AL117" s="48">
        <v>10.030401554741694</v>
      </c>
      <c r="AM117" s="43">
        <v>9213266.9000000004</v>
      </c>
      <c r="AN117" s="49">
        <v>140146</v>
      </c>
      <c r="AO117" s="55">
        <v>24347.200000000001</v>
      </c>
      <c r="AP117" s="43">
        <v>220025.05</v>
      </c>
      <c r="AQ117" s="44">
        <v>1.0049363134263107</v>
      </c>
      <c r="AR117" s="43">
        <v>12540.776640492171</v>
      </c>
      <c r="AS117" s="50">
        <v>0.98928333333333329</v>
      </c>
      <c r="AT117" s="51">
        <v>1434261</v>
      </c>
      <c r="AU117" s="51">
        <v>3391567</v>
      </c>
      <c r="AV117" s="52">
        <v>4.8396666666666661</v>
      </c>
      <c r="AW117" s="52">
        <v>2.8800000000000003</v>
      </c>
      <c r="AX117" s="53">
        <v>0.6402048655569782</v>
      </c>
      <c r="AY117" s="53">
        <v>1.5620000000000001</v>
      </c>
      <c r="AZ117" s="54">
        <v>390638.16200000001</v>
      </c>
      <c r="BA117" s="74">
        <v>-900535</v>
      </c>
      <c r="BB117" s="51">
        <v>102314.8356384932</v>
      </c>
      <c r="BC117" s="51">
        <v>4534.3946239463421</v>
      </c>
      <c r="BD117" s="51">
        <v>784.26340000000005</v>
      </c>
      <c r="BE117" s="51">
        <v>25562.318052952854</v>
      </c>
      <c r="BF117" s="51">
        <v>2860.5028669208318</v>
      </c>
      <c r="BG117" s="51">
        <v>30143.305059969141</v>
      </c>
      <c r="BH117" s="51">
        <v>35696.433022433317</v>
      </c>
      <c r="BI117" s="51">
        <v>1720.6172868921144</v>
      </c>
      <c r="BJ117" s="51">
        <v>1013.0013253785855</v>
      </c>
      <c r="BK117" s="51">
        <v>113648.47930996679</v>
      </c>
      <c r="BL117" s="51">
        <v>14721.2015616971</v>
      </c>
      <c r="BM117" s="51">
        <v>12779.223249252987</v>
      </c>
      <c r="BN117" s="51">
        <v>29287.245479663226</v>
      </c>
      <c r="BO117" s="51">
        <v>62.623832988948266</v>
      </c>
      <c r="BP117" s="51">
        <v>3024.5593897173571</v>
      </c>
      <c r="BQ117" s="51">
        <v>4280.9122436149455</v>
      </c>
      <c r="BR117" s="51">
        <v>11.885439245463493</v>
      </c>
      <c r="BS117" s="51">
        <v>33891.653727540601</v>
      </c>
      <c r="BT117" s="51">
        <v>7259.6797358246586</v>
      </c>
      <c r="BU117" s="51">
        <v>4781.7506999999996</v>
      </c>
      <c r="BV117" s="51">
        <v>3136.2734073053653</v>
      </c>
      <c r="BW117" s="51">
        <v>411.47054311611186</v>
      </c>
      <c r="BX117" s="51">
        <v>-11331.065814498637</v>
      </c>
      <c r="BY117" s="51">
        <v>-2.5778569749527405</v>
      </c>
      <c r="BZ117" s="51">
        <v>4712.7110000000002</v>
      </c>
      <c r="CA117" s="43">
        <v>561606.81574696617</v>
      </c>
    </row>
    <row r="118" spans="1:79" ht="16">
      <c r="A118" s="56">
        <v>2008</v>
      </c>
      <c r="B118" s="57">
        <v>3</v>
      </c>
      <c r="C118" s="69">
        <v>279888.25</v>
      </c>
      <c r="D118" s="69">
        <v>37812</v>
      </c>
      <c r="E118" s="43">
        <v>242076.25</v>
      </c>
      <c r="F118" s="43">
        <v>158109</v>
      </c>
      <c r="G118" s="43">
        <v>52678</v>
      </c>
      <c r="H118" s="43">
        <v>78866.7</v>
      </c>
      <c r="I118" s="43">
        <v>77836.7</v>
      </c>
      <c r="J118" s="43">
        <v>1030</v>
      </c>
      <c r="K118" s="43">
        <v>72517</v>
      </c>
      <c r="L118" s="43">
        <v>82282</v>
      </c>
      <c r="M118" s="43">
        <v>67230.675644032424</v>
      </c>
      <c r="N118" s="43">
        <v>19153.864478989697</v>
      </c>
      <c r="O118" s="43">
        <v>5952.9754130750398</v>
      </c>
      <c r="P118" s="43">
        <v>42123.835751967687</v>
      </c>
      <c r="Q118" s="43">
        <v>279614</v>
      </c>
      <c r="R118" s="43">
        <v>3569808.0460454682</v>
      </c>
      <c r="S118" s="44">
        <v>0.99902014464701538</v>
      </c>
      <c r="T118" s="44">
        <v>0.99996205149611972</v>
      </c>
      <c r="U118" s="44">
        <v>1.0048027639621853</v>
      </c>
      <c r="V118" s="44">
        <v>1.0390342858831374</v>
      </c>
      <c r="W118" s="44">
        <v>1.0034198877504585</v>
      </c>
      <c r="X118" s="44">
        <v>1.0458058870712914</v>
      </c>
      <c r="Y118" s="44">
        <v>1.1861082905787763</v>
      </c>
      <c r="Z118" s="43">
        <v>3026.0169999999998</v>
      </c>
      <c r="AA118" s="72">
        <v>46500.995000000003</v>
      </c>
      <c r="AB118" s="43">
        <v>23923.837</v>
      </c>
      <c r="AC118" s="43">
        <v>39303.610999999997</v>
      </c>
      <c r="AD118" s="73">
        <v>176.14410999999998</v>
      </c>
      <c r="AE118" s="43">
        <v>21265.5</v>
      </c>
      <c r="AF118" s="46">
        <v>19803.900000000001</v>
      </c>
      <c r="AG118" s="47">
        <v>0.93126895676095089</v>
      </c>
      <c r="AH118" s="46">
        <v>18393.400000000001</v>
      </c>
      <c r="AI118" s="46">
        <v>17115.099999999999</v>
      </c>
      <c r="AJ118" s="46">
        <v>3833.5</v>
      </c>
      <c r="AK118" s="46">
        <v>3690.8</v>
      </c>
      <c r="AL118" s="48">
        <v>11.111666577564462</v>
      </c>
      <c r="AM118" s="43">
        <v>9073807.8000000007</v>
      </c>
      <c r="AN118" s="49">
        <v>140675</v>
      </c>
      <c r="AO118" s="55">
        <v>23947.200000000001</v>
      </c>
      <c r="AP118" s="43">
        <v>218129.05</v>
      </c>
      <c r="AQ118" s="44">
        <v>1.0109671738863306</v>
      </c>
      <c r="AR118" s="43">
        <v>12351.310188307481</v>
      </c>
      <c r="AS118" s="50">
        <v>1.0543633333333333</v>
      </c>
      <c r="AT118" s="51">
        <v>1435064</v>
      </c>
      <c r="AU118" s="51">
        <v>3506991</v>
      </c>
      <c r="AV118" s="52">
        <v>4.9576666666666673</v>
      </c>
      <c r="AW118" s="52">
        <v>3.06</v>
      </c>
      <c r="AX118" s="53">
        <v>0.66489361702127647</v>
      </c>
      <c r="AY118" s="53">
        <v>1.5040000000000002</v>
      </c>
      <c r="AZ118" s="54">
        <v>403721.88900000002</v>
      </c>
      <c r="BA118" s="74">
        <v>-898448</v>
      </c>
      <c r="BB118" s="51">
        <v>100490.20731153461</v>
      </c>
      <c r="BC118" s="51">
        <v>4657.0082872679586</v>
      </c>
      <c r="BD118" s="51">
        <v>808.23077999999987</v>
      </c>
      <c r="BE118" s="51">
        <v>25874.524412580413</v>
      </c>
      <c r="BF118" s="51">
        <v>2892.6496340286353</v>
      </c>
      <c r="BG118" s="51">
        <v>28432.703797848953</v>
      </c>
      <c r="BH118" s="51">
        <v>35537.524041125245</v>
      </c>
      <c r="BI118" s="51">
        <v>1864.0413941032298</v>
      </c>
      <c r="BJ118" s="51">
        <v>423.52496458017913</v>
      </c>
      <c r="BK118" s="51">
        <v>115906.46955884053</v>
      </c>
      <c r="BL118" s="51">
        <v>14935.713911477846</v>
      </c>
      <c r="BM118" s="51">
        <v>12994.491654989646</v>
      </c>
      <c r="BN118" s="51">
        <v>29807.05557080335</v>
      </c>
      <c r="BO118" s="51">
        <v>58.402885722607316</v>
      </c>
      <c r="BP118" s="51">
        <v>3274.8892881545562</v>
      </c>
      <c r="BQ118" s="51">
        <v>4301.5360249666874</v>
      </c>
      <c r="BR118" s="51">
        <v>26.46309443086259</v>
      </c>
      <c r="BS118" s="51">
        <v>34736.543776497791</v>
      </c>
      <c r="BT118" s="51">
        <v>7345.7945870541089</v>
      </c>
      <c r="BU118" s="51">
        <v>4526.9718000000003</v>
      </c>
      <c r="BV118" s="51">
        <v>3380.2093042980441</v>
      </c>
      <c r="BW118" s="51">
        <v>518.39766044502187</v>
      </c>
      <c r="BX118" s="51">
        <v>-15412.678556227482</v>
      </c>
      <c r="BY118" s="51">
        <v>-3.5836910784347813</v>
      </c>
      <c r="BZ118" s="51">
        <v>5222.4920000000002</v>
      </c>
      <c r="CA118" s="43">
        <v>568170.83807816287</v>
      </c>
    </row>
    <row r="119" spans="1:79" ht="16">
      <c r="A119" s="56">
        <v>2008</v>
      </c>
      <c r="B119" s="57">
        <v>4</v>
      </c>
      <c r="C119" s="69">
        <v>277069.25</v>
      </c>
      <c r="D119" s="69">
        <v>38602</v>
      </c>
      <c r="E119" s="43">
        <v>238467.25</v>
      </c>
      <c r="F119" s="43">
        <v>156975</v>
      </c>
      <c r="G119" s="43">
        <v>53378</v>
      </c>
      <c r="H119" s="43">
        <v>75621.168000000005</v>
      </c>
      <c r="I119" s="43">
        <v>74304.168000000005</v>
      </c>
      <c r="J119" s="43">
        <v>1317</v>
      </c>
      <c r="K119" s="43">
        <v>65841</v>
      </c>
      <c r="L119" s="43">
        <v>74746</v>
      </c>
      <c r="M119" s="43">
        <v>60114.983656811506</v>
      </c>
      <c r="N119" s="43">
        <v>17680.593350200899</v>
      </c>
      <c r="O119" s="43">
        <v>6260.325225753817</v>
      </c>
      <c r="P119" s="43">
        <v>36174.065080856795</v>
      </c>
      <c r="Q119" s="43">
        <v>276616</v>
      </c>
      <c r="R119" s="43">
        <v>3601619.6928377273</v>
      </c>
      <c r="S119" s="44">
        <v>0.99836412737970737</v>
      </c>
      <c r="T119" s="44">
        <v>0.99236821149864629</v>
      </c>
      <c r="U119" s="44">
        <v>1.0011427929109371</v>
      </c>
      <c r="V119" s="44">
        <v>1.0302113873342877</v>
      </c>
      <c r="W119" s="44">
        <v>1.0004252669309397</v>
      </c>
      <c r="X119" s="44">
        <v>1.0189842934738982</v>
      </c>
      <c r="Y119" s="44">
        <v>1.0117396116071311</v>
      </c>
      <c r="Z119" s="43">
        <v>2969.741</v>
      </c>
      <c r="AA119" s="72">
        <v>46657.148999999998</v>
      </c>
      <c r="AB119" s="43">
        <v>24061.605000000003</v>
      </c>
      <c r="AC119" s="43">
        <v>39420.286999999997</v>
      </c>
      <c r="AD119" s="73">
        <v>184.49053000000001</v>
      </c>
      <c r="AE119" s="43">
        <v>20843.900000000001</v>
      </c>
      <c r="AF119" s="46">
        <v>19431.599999999999</v>
      </c>
      <c r="AG119" s="47">
        <v>0.93224396586051539</v>
      </c>
      <c r="AH119" s="46">
        <v>18013.2</v>
      </c>
      <c r="AI119" s="46">
        <v>16756.599999999999</v>
      </c>
      <c r="AJ119" s="46">
        <v>3899.8</v>
      </c>
      <c r="AK119" s="46">
        <v>3732.7</v>
      </c>
      <c r="AL119" s="48">
        <v>13.372777917350067</v>
      </c>
      <c r="AM119" s="43">
        <v>9039338.4000000004</v>
      </c>
      <c r="AN119" s="49">
        <v>139337</v>
      </c>
      <c r="AO119" s="55">
        <v>23391.200000000001</v>
      </c>
      <c r="AP119" s="43">
        <v>215076.05</v>
      </c>
      <c r="AQ119" s="44">
        <v>0.99622336264410738</v>
      </c>
      <c r="AR119" s="43">
        <v>12129.0712155737</v>
      </c>
      <c r="AS119" s="50">
        <v>0.93163333333333342</v>
      </c>
      <c r="AT119" s="51">
        <v>1426100</v>
      </c>
      <c r="AU119" s="51">
        <v>3517165</v>
      </c>
      <c r="AV119" s="52">
        <v>4.2103333333333337</v>
      </c>
      <c r="AW119" s="52">
        <v>3.1266666666666665</v>
      </c>
      <c r="AX119" s="53">
        <v>0.759493670886076</v>
      </c>
      <c r="AY119" s="53">
        <v>1.3166666666666667</v>
      </c>
      <c r="AZ119" s="54">
        <v>440620.96500000003</v>
      </c>
      <c r="BA119" s="74">
        <v>-895684</v>
      </c>
      <c r="BB119" s="51">
        <v>98878.09544712909</v>
      </c>
      <c r="BC119" s="51">
        <v>4617.7947498718167</v>
      </c>
      <c r="BD119" s="51">
        <v>793.95168999999999</v>
      </c>
      <c r="BE119" s="51">
        <v>26646.135263485416</v>
      </c>
      <c r="BF119" s="51">
        <v>2869.5747075709855</v>
      </c>
      <c r="BG119" s="51">
        <v>26612.975353026162</v>
      </c>
      <c r="BH119" s="51">
        <v>35278.834465038373</v>
      </c>
      <c r="BI119" s="51">
        <v>1903.4224767499882</v>
      </c>
      <c r="BJ119" s="51">
        <v>155.40674138634591</v>
      </c>
      <c r="BK119" s="51">
        <v>117982.84777636122</v>
      </c>
      <c r="BL119" s="51">
        <v>15125.155789585311</v>
      </c>
      <c r="BM119" s="51">
        <v>13312.135393287712</v>
      </c>
      <c r="BN119" s="51">
        <v>30350.830090310898</v>
      </c>
      <c r="BO119" s="51">
        <v>58.840114901280451</v>
      </c>
      <c r="BP119" s="51">
        <v>3018.3975925121154</v>
      </c>
      <c r="BQ119" s="51">
        <v>4448.3457703991753</v>
      </c>
      <c r="BR119" s="51">
        <v>21.085555745424013</v>
      </c>
      <c r="BS119" s="51">
        <v>35645.270723571019</v>
      </c>
      <c r="BT119" s="51">
        <v>7283.7473169327623</v>
      </c>
      <c r="BU119" s="51">
        <v>5199.6008000000011</v>
      </c>
      <c r="BV119" s="51">
        <v>3127.6804453946688</v>
      </c>
      <c r="BW119" s="51">
        <v>391.75818372086587</v>
      </c>
      <c r="BX119" s="51">
        <v>-19099.994796814532</v>
      </c>
      <c r="BY119" s="51">
        <v>-4.7575324175958178</v>
      </c>
      <c r="BZ119" s="51">
        <v>5829.57</v>
      </c>
      <c r="CA119" s="43">
        <v>575080.84211573051</v>
      </c>
    </row>
    <row r="120" spans="1:79" ht="16">
      <c r="A120" s="56">
        <v>2009</v>
      </c>
      <c r="B120" s="57">
        <v>1</v>
      </c>
      <c r="C120" s="69">
        <v>272638</v>
      </c>
      <c r="D120" s="69">
        <v>38588</v>
      </c>
      <c r="E120" s="43">
        <v>234050</v>
      </c>
      <c r="F120" s="43">
        <v>155915</v>
      </c>
      <c r="G120" s="43">
        <v>53893</v>
      </c>
      <c r="H120" s="43">
        <v>66092</v>
      </c>
      <c r="I120" s="43">
        <v>69321</v>
      </c>
      <c r="J120" s="43">
        <v>-3229</v>
      </c>
      <c r="K120" s="43">
        <v>61427</v>
      </c>
      <c r="L120" s="43">
        <v>64689</v>
      </c>
      <c r="M120" s="43">
        <v>51390.200683157193</v>
      </c>
      <c r="N120" s="43">
        <v>16290.479164997361</v>
      </c>
      <c r="O120" s="43">
        <v>4423.5113126468977</v>
      </c>
      <c r="P120" s="43">
        <v>30676.210205512936</v>
      </c>
      <c r="Q120" s="43">
        <v>271751</v>
      </c>
      <c r="R120" s="43">
        <v>3623511.7716429778</v>
      </c>
      <c r="S120" s="44">
        <v>0.9967466017209633</v>
      </c>
      <c r="T120" s="44">
        <v>0.97428085815989485</v>
      </c>
      <c r="U120" s="44">
        <v>1.0084426548902454</v>
      </c>
      <c r="V120" s="44">
        <v>1.0249130855007862</v>
      </c>
      <c r="W120" s="44">
        <v>0.96859687108274861</v>
      </c>
      <c r="X120" s="44">
        <v>0.9529595448994419</v>
      </c>
      <c r="Y120" s="44">
        <v>0.93588404585417517</v>
      </c>
      <c r="Z120" s="43">
        <v>2891.672</v>
      </c>
      <c r="AA120" s="72">
        <v>46745.807000000001</v>
      </c>
      <c r="AB120" s="43">
        <v>24282.476000000002</v>
      </c>
      <c r="AC120" s="43">
        <v>39479.858999999997</v>
      </c>
      <c r="AD120" s="73">
        <v>168.89913000000001</v>
      </c>
      <c r="AE120" s="43">
        <v>20372.400000000001</v>
      </c>
      <c r="AF120" s="46">
        <v>19014.900000000001</v>
      </c>
      <c r="AG120" s="47">
        <v>0.93336573010543677</v>
      </c>
      <c r="AH120" s="46">
        <v>17655.3</v>
      </c>
      <c r="AI120" s="46">
        <v>16472.2</v>
      </c>
      <c r="AJ120" s="46">
        <v>3879.3</v>
      </c>
      <c r="AK120" s="46">
        <v>3734.2</v>
      </c>
      <c r="AL120" s="48">
        <v>16.102460062145227</v>
      </c>
      <c r="AM120" s="43">
        <v>8731963.0999999996</v>
      </c>
      <c r="AN120" s="55">
        <v>138278</v>
      </c>
      <c r="AO120" s="55">
        <v>23323</v>
      </c>
      <c r="AP120" s="43">
        <v>210727</v>
      </c>
      <c r="AQ120" s="44">
        <v>1.0085273649800452</v>
      </c>
      <c r="AR120" s="43">
        <v>11614.701268866856</v>
      </c>
      <c r="AS120" s="50">
        <v>0.89345333333333332</v>
      </c>
      <c r="AT120" s="51">
        <v>1431029</v>
      </c>
      <c r="AU120" s="51">
        <v>3515737</v>
      </c>
      <c r="AV120" s="52">
        <v>1.9903333333333333</v>
      </c>
      <c r="AW120" s="52">
        <v>1.3466666666666667</v>
      </c>
      <c r="AX120" s="53">
        <v>0.76785257230611725</v>
      </c>
      <c r="AY120" s="53">
        <v>1.3023333333333333</v>
      </c>
      <c r="AZ120" s="54">
        <v>473710.17499999999</v>
      </c>
      <c r="BA120" s="74">
        <v>-919034</v>
      </c>
      <c r="BB120" s="51">
        <v>97947.844781912703</v>
      </c>
      <c r="BC120" s="51">
        <v>4778.758653181073</v>
      </c>
      <c r="BD120" s="51">
        <v>808.82829237820738</v>
      </c>
      <c r="BE120" s="51">
        <v>25989.359508581485</v>
      </c>
      <c r="BF120" s="51">
        <v>2751.7619845030349</v>
      </c>
      <c r="BG120" s="51">
        <v>26417.25004560782</v>
      </c>
      <c r="BH120" s="51">
        <v>34851.223898962482</v>
      </c>
      <c r="BI120" s="51">
        <v>2058.449905053109</v>
      </c>
      <c r="BJ120" s="51">
        <v>292.21249364549942</v>
      </c>
      <c r="BK120" s="51">
        <v>120853.94794938415</v>
      </c>
      <c r="BL120" s="51">
        <v>15151.526623938818</v>
      </c>
      <c r="BM120" s="51">
        <v>13682.335968758212</v>
      </c>
      <c r="BN120" s="51">
        <v>30832.95318936207</v>
      </c>
      <c r="BO120" s="51">
        <v>68.047114477158772</v>
      </c>
      <c r="BP120" s="51">
        <v>2923.8722835992417</v>
      </c>
      <c r="BQ120" s="51">
        <v>4505.075396605409</v>
      </c>
      <c r="BR120" s="51">
        <v>5.0910814047060473</v>
      </c>
      <c r="BS120" s="51">
        <v>38180.92465517798</v>
      </c>
      <c r="BT120" s="51">
        <v>7541.8130986553169</v>
      </c>
      <c r="BU120" s="51">
        <v>4793.0115999999998</v>
      </c>
      <c r="BV120" s="51">
        <v>2767.9483561718657</v>
      </c>
      <c r="BW120" s="51">
        <v>401.34858123337301</v>
      </c>
      <c r="BX120" s="51">
        <v>-23037.301122875302</v>
      </c>
      <c r="BY120" s="51">
        <v>131.1979554038555</v>
      </c>
      <c r="BZ120" s="51">
        <v>7182.152</v>
      </c>
      <c r="CA120" s="43">
        <v>582345.73331815563</v>
      </c>
    </row>
    <row r="121" spans="1:79" ht="16">
      <c r="A121" s="56">
        <v>2009</v>
      </c>
      <c r="B121" s="57">
        <v>2</v>
      </c>
      <c r="C121" s="69">
        <v>269998</v>
      </c>
      <c r="D121" s="69">
        <v>38446</v>
      </c>
      <c r="E121" s="43">
        <v>231552</v>
      </c>
      <c r="F121" s="43">
        <v>153262</v>
      </c>
      <c r="G121" s="43">
        <v>54390</v>
      </c>
      <c r="H121" s="43">
        <v>66143</v>
      </c>
      <c r="I121" s="43">
        <v>64739</v>
      </c>
      <c r="J121" s="43">
        <v>1404</v>
      </c>
      <c r="K121" s="43">
        <v>62251</v>
      </c>
      <c r="L121" s="43">
        <v>66048</v>
      </c>
      <c r="M121" s="43">
        <v>52925.431512344971</v>
      </c>
      <c r="N121" s="43">
        <v>15592.156969123074</v>
      </c>
      <c r="O121" s="43">
        <v>4332.5335886719977</v>
      </c>
      <c r="P121" s="43">
        <v>33000.74095454991</v>
      </c>
      <c r="Q121" s="43">
        <v>269900</v>
      </c>
      <c r="R121" s="43">
        <v>3645186.1857249914</v>
      </c>
      <c r="S121" s="44">
        <v>0.99963703434840256</v>
      </c>
      <c r="T121" s="44">
        <v>0.97888582949459091</v>
      </c>
      <c r="U121" s="44">
        <v>1.0117300974443832</v>
      </c>
      <c r="V121" s="44">
        <v>0.99246203988322346</v>
      </c>
      <c r="W121" s="44">
        <v>0.97028160190197743</v>
      </c>
      <c r="X121" s="44">
        <v>0.92909702034883723</v>
      </c>
      <c r="Y121" s="44">
        <v>0.95425314043099219</v>
      </c>
      <c r="Z121" s="43">
        <v>2884.3567000000003</v>
      </c>
      <c r="AA121" s="72">
        <v>46824.485000000001</v>
      </c>
      <c r="AB121" s="43">
        <v>24173.502999999997</v>
      </c>
      <c r="AC121" s="43">
        <v>39530.591</v>
      </c>
      <c r="AD121" s="73">
        <v>172.56563</v>
      </c>
      <c r="AE121" s="43">
        <v>20028.599999999999</v>
      </c>
      <c r="AF121" s="46">
        <v>18711.900000000001</v>
      </c>
      <c r="AG121" s="47">
        <v>0.93425900961624886</v>
      </c>
      <c r="AH121" s="46">
        <v>17332.599999999999</v>
      </c>
      <c r="AI121" s="46">
        <v>16179.7</v>
      </c>
      <c r="AJ121" s="46">
        <v>3885.8</v>
      </c>
      <c r="AK121" s="46">
        <v>3746.1</v>
      </c>
      <c r="AL121" s="48">
        <v>17.146472317230984</v>
      </c>
      <c r="AM121" s="43">
        <v>8599852.4000000004</v>
      </c>
      <c r="AN121" s="55">
        <v>137161</v>
      </c>
      <c r="AO121" s="55">
        <v>22729</v>
      </c>
      <c r="AP121" s="43">
        <v>208823</v>
      </c>
      <c r="AQ121" s="44">
        <v>1.0217010624057201</v>
      </c>
      <c r="AR121" s="43">
        <v>11430.664703735602</v>
      </c>
      <c r="AS121" s="50">
        <v>0.90088666666666672</v>
      </c>
      <c r="AT121" s="51">
        <v>1486969</v>
      </c>
      <c r="AU121" s="51">
        <v>3524212</v>
      </c>
      <c r="AV121" s="52">
        <v>1.3423333333333334</v>
      </c>
      <c r="AW121" s="52">
        <v>1.0033333333333332</v>
      </c>
      <c r="AX121" s="53">
        <v>0.73421439060205573</v>
      </c>
      <c r="AY121" s="53">
        <v>1.3620000000000001</v>
      </c>
      <c r="AZ121" s="54">
        <v>511173.39199999999</v>
      </c>
      <c r="BA121" s="74">
        <v>-964509</v>
      </c>
      <c r="BB121" s="51">
        <v>91996.036262516966</v>
      </c>
      <c r="BC121" s="51">
        <v>4813.6078903293565</v>
      </c>
      <c r="BD121" s="51">
        <v>831.5376624449799</v>
      </c>
      <c r="BE121" s="51">
        <v>21486.679729824769</v>
      </c>
      <c r="BF121" s="51">
        <v>2605.6957713473334</v>
      </c>
      <c r="BG121" s="51">
        <v>24964.84725001685</v>
      </c>
      <c r="BH121" s="51">
        <v>34855.823030160929</v>
      </c>
      <c r="BI121" s="51">
        <v>2203.4341527336546</v>
      </c>
      <c r="BJ121" s="51">
        <v>234.41077565909603</v>
      </c>
      <c r="BK121" s="51">
        <v>123792.79429261388</v>
      </c>
      <c r="BL121" s="51">
        <v>15268.356782930759</v>
      </c>
      <c r="BM121" s="51">
        <v>13860.308422535616</v>
      </c>
      <c r="BN121" s="51">
        <v>31278.149504700148</v>
      </c>
      <c r="BO121" s="51">
        <v>64.515511663525487</v>
      </c>
      <c r="BP121" s="51">
        <v>3385.7210585390326</v>
      </c>
      <c r="BQ121" s="51">
        <v>4581.6943957689455</v>
      </c>
      <c r="BR121" s="51">
        <v>4.7024543555421001</v>
      </c>
      <c r="BS121" s="51">
        <v>38630.120529938395</v>
      </c>
      <c r="BT121" s="51">
        <v>7742.3008772507164</v>
      </c>
      <c r="BU121" s="51">
        <v>5444.7565999999997</v>
      </c>
      <c r="BV121" s="51">
        <v>3165.78379342979</v>
      </c>
      <c r="BW121" s="51">
        <v>366.38436150141968</v>
      </c>
      <c r="BX121" s="51">
        <v>-31999.094291332</v>
      </c>
      <c r="BY121" s="51">
        <v>202.33626123508628</v>
      </c>
      <c r="BZ121" s="51">
        <v>7724.5410000000002</v>
      </c>
      <c r="CA121" s="43">
        <v>590149.58354629355</v>
      </c>
    </row>
    <row r="122" spans="1:79" ht="16">
      <c r="A122" s="56">
        <v>2009</v>
      </c>
      <c r="B122" s="57">
        <v>3</v>
      </c>
      <c r="C122" s="69">
        <v>269158</v>
      </c>
      <c r="D122" s="69">
        <v>38762</v>
      </c>
      <c r="E122" s="43">
        <v>230396</v>
      </c>
      <c r="F122" s="43">
        <v>153851</v>
      </c>
      <c r="G122" s="43">
        <v>54900</v>
      </c>
      <c r="H122" s="43">
        <v>66351</v>
      </c>
      <c r="I122" s="43">
        <v>64164</v>
      </c>
      <c r="J122" s="43">
        <v>2187</v>
      </c>
      <c r="K122" s="43">
        <v>64303</v>
      </c>
      <c r="L122" s="43">
        <v>70247</v>
      </c>
      <c r="M122" s="43">
        <v>56944.653813530182</v>
      </c>
      <c r="N122" s="43">
        <v>17938.507655377554</v>
      </c>
      <c r="O122" s="43">
        <v>4293.535506692162</v>
      </c>
      <c r="P122" s="43">
        <v>34712.610651460462</v>
      </c>
      <c r="Q122" s="43">
        <v>268666</v>
      </c>
      <c r="R122" s="43">
        <v>3666802.6063162787</v>
      </c>
      <c r="S122" s="44">
        <v>0.99817207736719693</v>
      </c>
      <c r="T122" s="44">
        <v>0.98287953929451222</v>
      </c>
      <c r="U122" s="44">
        <v>1.0143533697632059</v>
      </c>
      <c r="V122" s="44">
        <v>0.99741287949629076</v>
      </c>
      <c r="W122" s="44">
        <v>0.96644013498592596</v>
      </c>
      <c r="X122" s="44">
        <v>0.94825401796518005</v>
      </c>
      <c r="Y122" s="44">
        <v>1.0230304799464698</v>
      </c>
      <c r="Z122" s="43">
        <v>2892.9279999999999</v>
      </c>
      <c r="AA122" s="72">
        <v>46898.995000000003</v>
      </c>
      <c r="AB122" s="43">
        <v>24052.32</v>
      </c>
      <c r="AC122" s="43">
        <v>39577.758999999998</v>
      </c>
      <c r="AD122" s="73">
        <v>184.26397</v>
      </c>
      <c r="AE122" s="43">
        <v>19840</v>
      </c>
      <c r="AF122" s="46">
        <v>18503.400000000001</v>
      </c>
      <c r="AG122" s="47">
        <v>0.93263104838709687</v>
      </c>
      <c r="AH122" s="46">
        <v>17168.2</v>
      </c>
      <c r="AI122" s="46">
        <v>15990.1</v>
      </c>
      <c r="AJ122" s="46">
        <v>3910.2</v>
      </c>
      <c r="AK122" s="46">
        <v>3756.6</v>
      </c>
      <c r="AL122" s="48">
        <v>17.513154656182856</v>
      </c>
      <c r="AM122" s="43">
        <v>8535654.5999999996</v>
      </c>
      <c r="AN122" s="55">
        <v>137085</v>
      </c>
      <c r="AO122" s="55">
        <v>22491</v>
      </c>
      <c r="AP122" s="43">
        <v>207905</v>
      </c>
      <c r="AQ122" s="44">
        <v>1.030117526868207</v>
      </c>
      <c r="AR122" s="43">
        <v>11317.597982592057</v>
      </c>
      <c r="AS122" s="50">
        <v>0.91702666666666643</v>
      </c>
      <c r="AT122" s="51">
        <v>1536712</v>
      </c>
      <c r="AU122" s="51">
        <v>3515590</v>
      </c>
      <c r="AV122" s="52">
        <v>0.87033333333333329</v>
      </c>
      <c r="AW122" s="52">
        <v>0.58666666666666656</v>
      </c>
      <c r="AX122" s="53">
        <v>0.69897483690587148</v>
      </c>
      <c r="AY122" s="53">
        <v>1.4306666666666665</v>
      </c>
      <c r="AZ122" s="54">
        <v>533678.179</v>
      </c>
      <c r="BA122" s="74">
        <v>-997715</v>
      </c>
      <c r="BB122" s="51">
        <v>90357.045922511854</v>
      </c>
      <c r="BC122" s="51">
        <v>4835.9369334016756</v>
      </c>
      <c r="BD122" s="51">
        <v>841.58031247450856</v>
      </c>
      <c r="BE122" s="51">
        <v>19868.598530891813</v>
      </c>
      <c r="BF122" s="51">
        <v>2513.1273125478328</v>
      </c>
      <c r="BG122" s="51">
        <v>25143.923281624848</v>
      </c>
      <c r="BH122" s="51">
        <v>35026.286278299231</v>
      </c>
      <c r="BI122" s="51">
        <v>2238.9888140284256</v>
      </c>
      <c r="BJ122" s="51">
        <v>-111.39554075649174</v>
      </c>
      <c r="BK122" s="51">
        <v>124573.50060893077</v>
      </c>
      <c r="BL122" s="51">
        <v>15313.649289272309</v>
      </c>
      <c r="BM122" s="51">
        <v>13876.740044620414</v>
      </c>
      <c r="BN122" s="51">
        <v>31664.481306170255</v>
      </c>
      <c r="BO122" s="51">
        <v>75.411251108516097</v>
      </c>
      <c r="BP122" s="51">
        <v>3163.8697641780377</v>
      </c>
      <c r="BQ122" s="51">
        <v>4617.0284031486135</v>
      </c>
      <c r="BR122" s="51">
        <v>6.8562005156028043</v>
      </c>
      <c r="BS122" s="51">
        <v>39498.822560517969</v>
      </c>
      <c r="BT122" s="51">
        <v>8001.7324247482911</v>
      </c>
      <c r="BU122" s="51">
        <v>4858.3661000000002</v>
      </c>
      <c r="BV122" s="51">
        <v>3135.7103245259796</v>
      </c>
      <c r="BW122" s="51">
        <v>360.83294012479519</v>
      </c>
      <c r="BX122" s="51">
        <v>-34405.780117230228</v>
      </c>
      <c r="BY122" s="51">
        <v>189.32543081131217</v>
      </c>
      <c r="BZ122" s="51">
        <v>8104.9449999999997</v>
      </c>
      <c r="CA122" s="43">
        <v>597818.0157267506</v>
      </c>
    </row>
    <row r="123" spans="1:79" ht="16">
      <c r="A123" s="41">
        <v>2009</v>
      </c>
      <c r="B123" s="42">
        <v>4</v>
      </c>
      <c r="C123" s="69">
        <v>268989</v>
      </c>
      <c r="D123" s="69">
        <v>38712</v>
      </c>
      <c r="E123" s="43">
        <v>230277</v>
      </c>
      <c r="F123" s="43">
        <v>154055</v>
      </c>
      <c r="G123" s="43">
        <v>55207</v>
      </c>
      <c r="H123" s="43">
        <v>65878.399999999994</v>
      </c>
      <c r="I123" s="43">
        <v>63466.400000000001</v>
      </c>
      <c r="J123" s="43">
        <v>2412</v>
      </c>
      <c r="K123" s="43">
        <v>64079</v>
      </c>
      <c r="L123" s="43">
        <v>70230</v>
      </c>
      <c r="M123" s="43">
        <v>57019.713990967655</v>
      </c>
      <c r="N123" s="43">
        <v>17378.31729741866</v>
      </c>
      <c r="O123" s="43">
        <v>5208.0916988305007</v>
      </c>
      <c r="P123" s="43">
        <v>34433.304994718492</v>
      </c>
      <c r="Q123" s="43">
        <v>268735</v>
      </c>
      <c r="R123" s="43">
        <v>3687681.1451265528</v>
      </c>
      <c r="S123" s="44">
        <v>0.99905572346824589</v>
      </c>
      <c r="T123" s="44">
        <v>0.98794586349031188</v>
      </c>
      <c r="U123" s="44">
        <v>1.0140380748818085</v>
      </c>
      <c r="V123" s="44">
        <v>0.99583401610931133</v>
      </c>
      <c r="W123" s="44">
        <v>0.97713759578020876</v>
      </c>
      <c r="X123" s="44">
        <v>0.96038729887512464</v>
      </c>
      <c r="Y123" s="44">
        <v>1.0704004055292862</v>
      </c>
      <c r="Z123" s="43">
        <v>2907.5025000000001</v>
      </c>
      <c r="AA123" s="72">
        <v>46978.673000000003</v>
      </c>
      <c r="AB123" s="43">
        <v>24060.388999999999</v>
      </c>
      <c r="AC123" s="43">
        <v>39629.243000000002</v>
      </c>
      <c r="AD123" s="73">
        <v>189.26464000000001</v>
      </c>
      <c r="AE123" s="43">
        <v>19706.5</v>
      </c>
      <c r="AF123" s="46">
        <v>18338.2</v>
      </c>
      <c r="AG123" s="47">
        <v>0.93056605688478422</v>
      </c>
      <c r="AH123" s="46">
        <v>17114</v>
      </c>
      <c r="AI123" s="46">
        <v>15886.1</v>
      </c>
      <c r="AJ123" s="46">
        <v>3919.5</v>
      </c>
      <c r="AK123" s="46">
        <v>3747.2</v>
      </c>
      <c r="AL123" s="48">
        <v>18.095671686771151</v>
      </c>
      <c r="AM123" s="43">
        <v>8503311</v>
      </c>
      <c r="AN123" s="55">
        <v>136649</v>
      </c>
      <c r="AO123" s="55">
        <v>22475</v>
      </c>
      <c r="AP123" s="43">
        <v>207802</v>
      </c>
      <c r="AQ123" s="44">
        <v>1.0057075865873744</v>
      </c>
      <c r="AR123" s="43">
        <v>11275.506189600133</v>
      </c>
      <c r="AS123" s="58">
        <v>0.91959000000000002</v>
      </c>
      <c r="AT123" s="46">
        <v>1566992</v>
      </c>
      <c r="AU123" s="46">
        <v>3456602</v>
      </c>
      <c r="AV123" s="45">
        <v>0.72299999999999998</v>
      </c>
      <c r="AW123" s="45">
        <v>0.38333333333333336</v>
      </c>
      <c r="AX123" s="59">
        <v>0.67658998646820023</v>
      </c>
      <c r="AY123" s="59">
        <v>1.478</v>
      </c>
      <c r="AZ123" s="54">
        <v>569535.35800000001</v>
      </c>
      <c r="BA123" s="74">
        <v>-1009225</v>
      </c>
      <c r="BB123" s="51">
        <v>95507.073033058448</v>
      </c>
      <c r="BC123" s="51">
        <v>4842.6965230878959</v>
      </c>
      <c r="BD123" s="51">
        <v>919.05373270230439</v>
      </c>
      <c r="BE123" s="51">
        <v>24863.362230701936</v>
      </c>
      <c r="BF123" s="51">
        <v>2526.4149316017993</v>
      </c>
      <c r="BG123" s="51">
        <v>25210.979422750472</v>
      </c>
      <c r="BH123" s="51">
        <v>34993.666792577336</v>
      </c>
      <c r="BI123" s="51">
        <v>2427.1271281848121</v>
      </c>
      <c r="BJ123" s="51">
        <v>-276.22772854810376</v>
      </c>
      <c r="BK123" s="51">
        <v>124781.75714907119</v>
      </c>
      <c r="BL123" s="51">
        <v>15299.467303858111</v>
      </c>
      <c r="BM123" s="51">
        <v>13722.615564085758</v>
      </c>
      <c r="BN123" s="51">
        <v>31788.415999767527</v>
      </c>
      <c r="BO123" s="51">
        <v>77.026122750799658</v>
      </c>
      <c r="BP123" s="51">
        <v>2964.5368936836885</v>
      </c>
      <c r="BQ123" s="51">
        <v>4689.2018044770302</v>
      </c>
      <c r="BR123" s="51">
        <v>6.3502637241490474</v>
      </c>
      <c r="BS123" s="51">
        <v>38916.132254365664</v>
      </c>
      <c r="BT123" s="51">
        <v>8403.15359934568</v>
      </c>
      <c r="BU123" s="51">
        <v>5195.8657000000012</v>
      </c>
      <c r="BV123" s="51">
        <v>3299.5575258723638</v>
      </c>
      <c r="BW123" s="51">
        <v>419.43411714041224</v>
      </c>
      <c r="BX123" s="51">
        <v>-29447.824468562481</v>
      </c>
      <c r="BY123" s="51">
        <v>173.14035254974607</v>
      </c>
      <c r="BZ123" s="51">
        <v>8323.3629999999994</v>
      </c>
      <c r="CA123" s="43">
        <v>605272.59810201707</v>
      </c>
    </row>
    <row r="124" spans="1:79" ht="16">
      <c r="A124" s="41">
        <v>2010</v>
      </c>
      <c r="B124" s="42">
        <v>1</v>
      </c>
      <c r="C124" s="69">
        <v>269801</v>
      </c>
      <c r="D124" s="69">
        <v>39338</v>
      </c>
      <c r="E124" s="43">
        <v>230463</v>
      </c>
      <c r="F124" s="43">
        <v>154555</v>
      </c>
      <c r="G124" s="43">
        <v>55360</v>
      </c>
      <c r="H124" s="43">
        <v>64764</v>
      </c>
      <c r="I124" s="43">
        <v>63131</v>
      </c>
      <c r="J124" s="43">
        <v>1633</v>
      </c>
      <c r="K124" s="43">
        <v>66176</v>
      </c>
      <c r="L124" s="43">
        <v>71054</v>
      </c>
      <c r="M124" s="43">
        <v>57876</v>
      </c>
      <c r="N124" s="43">
        <v>14948.027474146646</v>
      </c>
      <c r="O124" s="43">
        <v>4548.2721606824689</v>
      </c>
      <c r="P124" s="43">
        <v>38379.700365170887</v>
      </c>
      <c r="Q124" s="43">
        <v>269646</v>
      </c>
      <c r="R124" s="43">
        <v>3707189.0576140112</v>
      </c>
      <c r="S124" s="44">
        <v>0.99942550249999074</v>
      </c>
      <c r="T124" s="44">
        <v>0.98718255637151819</v>
      </c>
      <c r="U124" s="44">
        <v>1.0057803468208093</v>
      </c>
      <c r="V124" s="44">
        <v>1.0003009614927689</v>
      </c>
      <c r="W124" s="44">
        <v>0.983785662475822</v>
      </c>
      <c r="X124" s="44">
        <v>0.96335181692797023</v>
      </c>
      <c r="Y124" s="44">
        <v>1.0056596382280059</v>
      </c>
      <c r="Z124" s="43">
        <v>2921.1696000000002</v>
      </c>
      <c r="AA124" s="72">
        <v>47021.031000000003</v>
      </c>
      <c r="AB124" s="43">
        <v>24264.132000000001</v>
      </c>
      <c r="AC124" s="43">
        <v>39649.211000000003</v>
      </c>
      <c r="AD124" s="73">
        <v>185.97048999999998</v>
      </c>
      <c r="AE124" s="43">
        <v>19767.7</v>
      </c>
      <c r="AF124" s="46">
        <v>18286.099999999999</v>
      </c>
      <c r="AG124" s="47">
        <v>0.92504944935424949</v>
      </c>
      <c r="AH124" s="46">
        <v>17166.3</v>
      </c>
      <c r="AI124" s="46">
        <v>15867.5</v>
      </c>
      <c r="AJ124" s="46">
        <v>3957.6</v>
      </c>
      <c r="AK124" s="46">
        <v>3751.3</v>
      </c>
      <c r="AL124" s="48">
        <v>18.531188340056836</v>
      </c>
      <c r="AM124" s="43">
        <v>8419478.0999999996</v>
      </c>
      <c r="AN124" s="55">
        <v>135711</v>
      </c>
      <c r="AO124" s="55">
        <v>23226</v>
      </c>
      <c r="AP124" s="43">
        <v>207237</v>
      </c>
      <c r="AQ124" s="44">
        <v>1.0052519517388219</v>
      </c>
      <c r="AR124" s="43">
        <v>11563.676599889088</v>
      </c>
      <c r="AS124" s="58">
        <v>0.96225666666666665</v>
      </c>
      <c r="AT124" s="46">
        <v>1564680</v>
      </c>
      <c r="AU124" s="46">
        <v>3394364</v>
      </c>
      <c r="AV124" s="45">
        <v>0.64533333333333331</v>
      </c>
      <c r="AW124" s="45">
        <v>0.29666666666666663</v>
      </c>
      <c r="AX124" s="59">
        <v>0.72236937153864667</v>
      </c>
      <c r="AY124" s="59">
        <v>1.3843333333333334</v>
      </c>
      <c r="AZ124" s="54">
        <v>586850.728</v>
      </c>
      <c r="BA124" s="74">
        <v>-997186</v>
      </c>
      <c r="BB124" s="51">
        <v>97307.73456338371</v>
      </c>
      <c r="BC124" s="51">
        <v>4710.5125953222569</v>
      </c>
      <c r="BD124" s="51">
        <v>980.29920000000004</v>
      </c>
      <c r="BE124" s="51">
        <v>26947.132535448163</v>
      </c>
      <c r="BF124" s="51">
        <v>2326.9961725740977</v>
      </c>
      <c r="BG124" s="51">
        <v>25260.064284559256</v>
      </c>
      <c r="BH124" s="51">
        <v>34761.279853983309</v>
      </c>
      <c r="BI124" s="51">
        <v>2293.8672167990453</v>
      </c>
      <c r="BJ124" s="51">
        <v>27.582704697580414</v>
      </c>
      <c r="BK124" s="51">
        <v>124475.40642835667</v>
      </c>
      <c r="BL124" s="51">
        <v>15222.457372184772</v>
      </c>
      <c r="BM124" s="51">
        <v>13618.887502625263</v>
      </c>
      <c r="BN124" s="51">
        <v>31532.361859486871</v>
      </c>
      <c r="BO124" s="51">
        <v>69.572282794622879</v>
      </c>
      <c r="BP124" s="51">
        <v>3049.4252630321625</v>
      </c>
      <c r="BQ124" s="51">
        <v>4688.8349886548513</v>
      </c>
      <c r="BR124" s="51">
        <v>6.3653677055400486</v>
      </c>
      <c r="BS124" s="51">
        <v>40628.710699337011</v>
      </c>
      <c r="BT124" s="51">
        <v>7969.3610064267195</v>
      </c>
      <c r="BU124" s="51">
        <v>4704.7975999999999</v>
      </c>
      <c r="BV124" s="51">
        <v>2677.5483075531288</v>
      </c>
      <c r="BW124" s="51">
        <v>307.08417855571986</v>
      </c>
      <c r="BX124" s="51">
        <v>-27371.185773516838</v>
      </c>
      <c r="BY124" s="51">
        <v>203.51390854387773</v>
      </c>
      <c r="BZ124" s="51">
        <v>8097.683</v>
      </c>
      <c r="CA124" s="60">
        <v>612483.07149505254</v>
      </c>
    </row>
    <row r="125" spans="1:79" ht="16">
      <c r="A125" s="41">
        <v>2010</v>
      </c>
      <c r="B125" s="42">
        <v>2</v>
      </c>
      <c r="C125" s="69">
        <v>270292</v>
      </c>
      <c r="D125" s="69">
        <v>39292</v>
      </c>
      <c r="E125" s="43">
        <v>231000</v>
      </c>
      <c r="F125" s="43">
        <v>155376</v>
      </c>
      <c r="G125" s="43">
        <v>55440</v>
      </c>
      <c r="H125" s="43">
        <v>64422</v>
      </c>
      <c r="I125" s="43">
        <v>62861</v>
      </c>
      <c r="J125" s="43">
        <v>1561</v>
      </c>
      <c r="K125" s="43">
        <v>68007</v>
      </c>
      <c r="L125" s="43">
        <v>72953</v>
      </c>
      <c r="M125" s="43">
        <v>59971</v>
      </c>
      <c r="N125" s="43">
        <v>15538.807063189684</v>
      </c>
      <c r="O125" s="43">
        <v>4710.0805094318257</v>
      </c>
      <c r="P125" s="43">
        <v>39722.112427378503</v>
      </c>
      <c r="Q125" s="43">
        <v>270086</v>
      </c>
      <c r="R125" s="43">
        <v>3726115.5644262028</v>
      </c>
      <c r="S125" s="44">
        <v>0.99923786127595338</v>
      </c>
      <c r="T125" s="44">
        <v>0.99784393986201214</v>
      </c>
      <c r="U125" s="44">
        <v>1.0034090909090909</v>
      </c>
      <c r="V125" s="44">
        <v>0.99918868614880452</v>
      </c>
      <c r="W125" s="44">
        <v>0.99301542488273264</v>
      </c>
      <c r="X125" s="44">
        <v>0.99597000808739877</v>
      </c>
      <c r="Y125" s="44">
        <v>0.95584253551316767</v>
      </c>
      <c r="Z125" s="43">
        <v>2948.8344999999999</v>
      </c>
      <c r="AA125" s="72">
        <v>47062.328000000001</v>
      </c>
      <c r="AB125" s="43">
        <v>24336.885000000002</v>
      </c>
      <c r="AC125" s="43">
        <v>39671.942000000003</v>
      </c>
      <c r="AD125" s="73">
        <v>187.33771999999999</v>
      </c>
      <c r="AE125" s="43">
        <v>19675.5</v>
      </c>
      <c r="AF125" s="46">
        <v>18170.8</v>
      </c>
      <c r="AG125" s="47">
        <v>0.92352417981753954</v>
      </c>
      <c r="AH125" s="46">
        <v>17063.099999999999</v>
      </c>
      <c r="AI125" s="46">
        <v>15751.1</v>
      </c>
      <c r="AJ125" s="46">
        <v>3965.5</v>
      </c>
      <c r="AK125" s="46">
        <v>3745.5</v>
      </c>
      <c r="AL125" s="48">
        <v>19.153581076625048</v>
      </c>
      <c r="AM125" s="43">
        <v>8489744.0999999996</v>
      </c>
      <c r="AN125" s="55">
        <v>135942</v>
      </c>
      <c r="AO125" s="55">
        <v>22814</v>
      </c>
      <c r="AP125" s="43">
        <v>208186</v>
      </c>
      <c r="AQ125" s="44">
        <v>0.99961612749416107</v>
      </c>
      <c r="AR125" s="43">
        <v>11559.80755115532</v>
      </c>
      <c r="AS125" s="58">
        <v>1.0078066666666665</v>
      </c>
      <c r="AT125" s="46">
        <v>1566024</v>
      </c>
      <c r="AU125" s="46">
        <v>3339957</v>
      </c>
      <c r="AV125" s="45">
        <v>0.79900000000000004</v>
      </c>
      <c r="AW125" s="45">
        <v>0.51600000000000001</v>
      </c>
      <c r="AX125" s="59">
        <v>0.78575170246202208</v>
      </c>
      <c r="AY125" s="59">
        <v>1.2726666666666666</v>
      </c>
      <c r="AZ125" s="54">
        <v>609031.98300000001</v>
      </c>
      <c r="BA125" s="74">
        <v>-944736</v>
      </c>
      <c r="BB125" s="51">
        <v>98320.750445104204</v>
      </c>
      <c r="BC125" s="51">
        <v>4722.0167299421864</v>
      </c>
      <c r="BD125" s="51">
        <v>1009.1299</v>
      </c>
      <c r="BE125" s="51">
        <v>27592.645732010154</v>
      </c>
      <c r="BF125" s="51">
        <v>2361.166612799861</v>
      </c>
      <c r="BG125" s="51">
        <v>25337.089543573009</v>
      </c>
      <c r="BH125" s="51">
        <v>34768.238535796285</v>
      </c>
      <c r="BI125" s="51">
        <v>2183.331309937264</v>
      </c>
      <c r="BJ125" s="51">
        <v>347.13208104544668</v>
      </c>
      <c r="BK125" s="51">
        <v>123422.79835942072</v>
      </c>
      <c r="BL125" s="51">
        <v>15262.082235489068</v>
      </c>
      <c r="BM125" s="51">
        <v>12926.590025601095</v>
      </c>
      <c r="BN125" s="51">
        <v>31409.745339593428</v>
      </c>
      <c r="BO125" s="51">
        <v>76.668553596901589</v>
      </c>
      <c r="BP125" s="51">
        <v>3029.2097229315727</v>
      </c>
      <c r="BQ125" s="51">
        <v>4897.1475156304641</v>
      </c>
      <c r="BR125" s="51">
        <v>8.8157213531340517</v>
      </c>
      <c r="BS125" s="51">
        <v>40594.037002124445</v>
      </c>
      <c r="BT125" s="51">
        <v>8014.2341778149394</v>
      </c>
      <c r="BU125" s="51">
        <v>4419.5056999999997</v>
      </c>
      <c r="BV125" s="51">
        <v>2452.0238038849152</v>
      </c>
      <c r="BW125" s="51">
        <v>332.73856140075441</v>
      </c>
      <c r="BX125" s="51">
        <v>-25295.887681417673</v>
      </c>
      <c r="BY125" s="51">
        <v>193.83976710115923</v>
      </c>
      <c r="BZ125" s="51">
        <v>8104.9740000000002</v>
      </c>
      <c r="CA125" s="60">
        <v>618939.5478237163</v>
      </c>
    </row>
    <row r="126" spans="1:79" ht="16">
      <c r="A126" s="41">
        <v>2010</v>
      </c>
      <c r="B126" s="42">
        <v>3</v>
      </c>
      <c r="C126" s="69">
        <v>270423</v>
      </c>
      <c r="D126" s="69">
        <v>39635</v>
      </c>
      <c r="E126" s="43">
        <v>230788</v>
      </c>
      <c r="F126" s="43">
        <v>154419</v>
      </c>
      <c r="G126" s="43">
        <v>55494</v>
      </c>
      <c r="H126" s="43">
        <v>63149</v>
      </c>
      <c r="I126" s="43">
        <v>61845</v>
      </c>
      <c r="J126" s="43">
        <v>1304</v>
      </c>
      <c r="K126" s="43">
        <v>69525</v>
      </c>
      <c r="L126" s="43">
        <v>72164</v>
      </c>
      <c r="M126" s="43">
        <v>59610</v>
      </c>
      <c r="N126" s="43">
        <v>15144.035772796453</v>
      </c>
      <c r="O126" s="43">
        <v>4657.222449224193</v>
      </c>
      <c r="P126" s="43">
        <v>39808.741777979354</v>
      </c>
      <c r="Q126" s="43">
        <v>270520</v>
      </c>
      <c r="R126" s="43">
        <v>3743536.800709872</v>
      </c>
      <c r="S126" s="44">
        <v>1.0003586973001557</v>
      </c>
      <c r="T126" s="44">
        <v>1.0042222783465766</v>
      </c>
      <c r="U126" s="44">
        <v>0.99733304501387532</v>
      </c>
      <c r="V126" s="44">
        <v>1.0017463012369634</v>
      </c>
      <c r="W126" s="44">
        <v>1.0056670262495506</v>
      </c>
      <c r="X126" s="44">
        <v>1.0125547364336789</v>
      </c>
      <c r="Y126" s="44">
        <v>0.9857576924045427</v>
      </c>
      <c r="Z126" s="43">
        <v>2964.3834999999999</v>
      </c>
      <c r="AA126" s="72">
        <v>47108.021999999997</v>
      </c>
      <c r="AB126" s="43">
        <v>24284.15</v>
      </c>
      <c r="AC126" s="43">
        <v>39698.360999999997</v>
      </c>
      <c r="AD126" s="73">
        <v>155.1885</v>
      </c>
      <c r="AE126" s="43">
        <v>19602.3</v>
      </c>
      <c r="AF126" s="46">
        <v>18101</v>
      </c>
      <c r="AG126" s="47">
        <v>0.92341204858613535</v>
      </c>
      <c r="AH126" s="46">
        <v>17031.2</v>
      </c>
      <c r="AI126" s="46">
        <v>15721.6</v>
      </c>
      <c r="AJ126" s="46">
        <v>3986.8</v>
      </c>
      <c r="AK126" s="46">
        <v>3756.5</v>
      </c>
      <c r="AL126" s="48">
        <v>19.279447705602216</v>
      </c>
      <c r="AM126" s="43">
        <v>8377477.7999999998</v>
      </c>
      <c r="AN126" s="55">
        <v>135124</v>
      </c>
      <c r="AO126" s="55">
        <v>22513</v>
      </c>
      <c r="AP126" s="43">
        <v>208275</v>
      </c>
      <c r="AQ126" s="44">
        <v>0.99730547376063894</v>
      </c>
      <c r="AR126" s="43">
        <v>11523.201571019814</v>
      </c>
      <c r="AS126" s="58">
        <v>1.0026533333333334</v>
      </c>
      <c r="AT126" s="46">
        <v>1543203</v>
      </c>
      <c r="AU126" s="46">
        <v>3284825</v>
      </c>
      <c r="AV126" s="45">
        <v>1.0153333333333334</v>
      </c>
      <c r="AW126" s="45">
        <v>0.46329999999999999</v>
      </c>
      <c r="AX126" s="59">
        <v>0.77459333849728895</v>
      </c>
      <c r="AY126" s="59">
        <v>1.2909999999999999</v>
      </c>
      <c r="AZ126" s="54">
        <v>620541.06599999999</v>
      </c>
      <c r="BA126" s="74">
        <v>-996931</v>
      </c>
      <c r="BB126" s="51">
        <v>98556.86306142286</v>
      </c>
      <c r="BC126" s="51">
        <v>4660.064576171163</v>
      </c>
      <c r="BD126" s="51">
        <v>1042.1062999999999</v>
      </c>
      <c r="BE126" s="51">
        <v>28332.244029675658</v>
      </c>
      <c r="BF126" s="51">
        <v>2441.8044432597139</v>
      </c>
      <c r="BG126" s="51">
        <v>25113.445035097524</v>
      </c>
      <c r="BH126" s="51">
        <v>34502.518983173526</v>
      </c>
      <c r="BI126" s="51">
        <v>2264.8500370565976</v>
      </c>
      <c r="BJ126" s="51">
        <v>199.8296569886804</v>
      </c>
      <c r="BK126" s="51">
        <v>123034.72078855531</v>
      </c>
      <c r="BL126" s="51">
        <v>15274.172839861878</v>
      </c>
      <c r="BM126" s="51">
        <v>12355.410912759518</v>
      </c>
      <c r="BN126" s="51">
        <v>31116.168700563307</v>
      </c>
      <c r="BO126" s="51">
        <v>72.798403916270843</v>
      </c>
      <c r="BP126" s="51">
        <v>3239.4881909352021</v>
      </c>
      <c r="BQ126" s="51">
        <v>5233.1941173374607</v>
      </c>
      <c r="BR126" s="51">
        <v>8.6652014943306153</v>
      </c>
      <c r="BS126" s="51">
        <v>40570.910870143569</v>
      </c>
      <c r="BT126" s="51">
        <v>7906.973932363223</v>
      </c>
      <c r="BU126" s="51">
        <v>4623.1893</v>
      </c>
      <c r="BV126" s="51">
        <v>2284.1657402483474</v>
      </c>
      <c r="BW126" s="51">
        <v>349.58257893218996</v>
      </c>
      <c r="BX126" s="51">
        <v>-24664.899172323963</v>
      </c>
      <c r="BY126" s="51">
        <v>187.04144519151538</v>
      </c>
      <c r="BZ126" s="51">
        <v>8063.1239999999998</v>
      </c>
      <c r="CA126" s="60">
        <v>624724.49514634197</v>
      </c>
    </row>
    <row r="127" spans="1:79" ht="16">
      <c r="A127" s="41">
        <v>2010</v>
      </c>
      <c r="B127" s="42">
        <v>4</v>
      </c>
      <c r="C127" s="69">
        <v>270419</v>
      </c>
      <c r="D127" s="69">
        <v>39601</v>
      </c>
      <c r="E127" s="43">
        <v>230818</v>
      </c>
      <c r="F127" s="43">
        <v>154405</v>
      </c>
      <c r="G127" s="43">
        <v>55443</v>
      </c>
      <c r="H127" s="43">
        <v>62214</v>
      </c>
      <c r="I127" s="43">
        <v>61150</v>
      </c>
      <c r="J127" s="43">
        <v>1064</v>
      </c>
      <c r="K127" s="43">
        <v>72139</v>
      </c>
      <c r="L127" s="43">
        <v>73782</v>
      </c>
      <c r="M127" s="43">
        <v>61180</v>
      </c>
      <c r="N127" s="43">
        <v>15186.31344714043</v>
      </c>
      <c r="O127" s="43">
        <v>5526.085552087764</v>
      </c>
      <c r="P127" s="43">
        <v>40467.601000771807</v>
      </c>
      <c r="Q127" s="43">
        <v>270683</v>
      </c>
      <c r="R127" s="43">
        <v>3759809.2394978246</v>
      </c>
      <c r="S127" s="44">
        <v>1.0009762627626018</v>
      </c>
      <c r="T127" s="44">
        <v>1.0107768530811827</v>
      </c>
      <c r="U127" s="44">
        <v>0.99348880832566777</v>
      </c>
      <c r="V127" s="44">
        <v>0.99875715453802127</v>
      </c>
      <c r="W127" s="44">
        <v>1.0159968948834888</v>
      </c>
      <c r="X127" s="44">
        <v>1.0269984549077011</v>
      </c>
      <c r="Y127" s="44">
        <v>1.0527401338542841</v>
      </c>
      <c r="Z127" s="43">
        <v>2980.7246</v>
      </c>
      <c r="AA127" s="72">
        <v>47165.290999999997</v>
      </c>
      <c r="AB127" s="43">
        <v>24232.639000000003</v>
      </c>
      <c r="AC127" s="43">
        <v>39734.512000000002</v>
      </c>
      <c r="AD127" s="73">
        <v>150.17884000000001</v>
      </c>
      <c r="AE127" s="43">
        <v>19512.2</v>
      </c>
      <c r="AF127" s="46">
        <v>18034.400000000001</v>
      </c>
      <c r="AG127" s="47">
        <v>0.92426276893430781</v>
      </c>
      <c r="AH127" s="46">
        <v>16932.900000000001</v>
      </c>
      <c r="AI127" s="46">
        <v>15619.2</v>
      </c>
      <c r="AJ127" s="46">
        <v>4002.1</v>
      </c>
      <c r="AK127" s="46">
        <v>3759.9</v>
      </c>
      <c r="AL127" s="48">
        <v>19.479673674831698</v>
      </c>
      <c r="AM127" s="43">
        <v>8304616.7000000002</v>
      </c>
      <c r="AN127" s="55">
        <v>134698</v>
      </c>
      <c r="AO127" s="55">
        <v>22499</v>
      </c>
      <c r="AP127" s="43">
        <v>208319</v>
      </c>
      <c r="AQ127" s="44">
        <v>0.99785414649887061</v>
      </c>
      <c r="AR127" s="43">
        <v>11453.848491154755</v>
      </c>
      <c r="AS127" s="58">
        <v>1.0272833333333333</v>
      </c>
      <c r="AT127" s="46">
        <v>1532765</v>
      </c>
      <c r="AU127" s="46">
        <v>3304040</v>
      </c>
      <c r="AV127" s="45">
        <v>1.0206666666666666</v>
      </c>
      <c r="AW127" s="45">
        <v>0.34329999999999999</v>
      </c>
      <c r="AX127" s="59">
        <v>0.73565473271211368</v>
      </c>
      <c r="AY127" s="59">
        <v>1.3593333333333335</v>
      </c>
      <c r="AZ127" s="54">
        <v>650078.72900000005</v>
      </c>
      <c r="BA127" s="74">
        <v>-957338</v>
      </c>
      <c r="BB127" s="51">
        <v>97612.65193008924</v>
      </c>
      <c r="BC127" s="51">
        <v>4717.4060985643946</v>
      </c>
      <c r="BD127" s="51">
        <v>1010.4646</v>
      </c>
      <c r="BE127" s="51">
        <v>27534.977702866021</v>
      </c>
      <c r="BF127" s="51">
        <v>2352.0327713663282</v>
      </c>
      <c r="BG127" s="51">
        <v>25025.401136770211</v>
      </c>
      <c r="BH127" s="51">
        <v>34616.962627046902</v>
      </c>
      <c r="BI127" s="51">
        <v>2172.9514362070936</v>
      </c>
      <c r="BJ127" s="51">
        <v>182.45555726829249</v>
      </c>
      <c r="BK127" s="51">
        <v>122269.07442366731</v>
      </c>
      <c r="BL127" s="51">
        <v>15296.28755246428</v>
      </c>
      <c r="BM127" s="51">
        <v>11761.111559014118</v>
      </c>
      <c r="BN127" s="51">
        <v>30825.724100356387</v>
      </c>
      <c r="BO127" s="51">
        <v>85.960759692204675</v>
      </c>
      <c r="BP127" s="51">
        <v>2983.876823101064</v>
      </c>
      <c r="BQ127" s="51">
        <v>5469.8233783772239</v>
      </c>
      <c r="BR127" s="51">
        <v>9.1537094469952862</v>
      </c>
      <c r="BS127" s="51">
        <v>41011.341428394961</v>
      </c>
      <c r="BT127" s="51">
        <v>7667.4308833951209</v>
      </c>
      <c r="BU127" s="51">
        <v>4189.5074000000004</v>
      </c>
      <c r="BV127" s="51">
        <v>2659.262148313609</v>
      </c>
      <c r="BW127" s="51">
        <v>309.59468111133577</v>
      </c>
      <c r="BX127" s="51">
        <v>-24844.027372741515</v>
      </c>
      <c r="BY127" s="51">
        <v>187.60487916344761</v>
      </c>
      <c r="BZ127" s="51">
        <v>7972.134</v>
      </c>
      <c r="CA127" s="60">
        <v>629890.10737327719</v>
      </c>
    </row>
    <row r="128" spans="1:79" ht="16">
      <c r="A128" s="41">
        <v>2011</v>
      </c>
      <c r="B128" s="42">
        <v>1</v>
      </c>
      <c r="C128" s="69">
        <v>269444</v>
      </c>
      <c r="D128" s="69">
        <v>39737</v>
      </c>
      <c r="E128" s="43">
        <v>229707</v>
      </c>
      <c r="F128" s="43">
        <v>152514</v>
      </c>
      <c r="G128" s="43">
        <v>55707</v>
      </c>
      <c r="H128" s="43">
        <v>60994</v>
      </c>
      <c r="I128" s="43">
        <v>59672</v>
      </c>
      <c r="J128" s="43">
        <v>1322</v>
      </c>
      <c r="K128" s="43">
        <v>74461</v>
      </c>
      <c r="L128" s="43">
        <v>74232</v>
      </c>
      <c r="M128" s="43">
        <v>61807</v>
      </c>
      <c r="N128" s="43">
        <v>14751.721875787198</v>
      </c>
      <c r="O128" s="43">
        <v>4642.8913130276806</v>
      </c>
      <c r="P128" s="43">
        <v>42412.386811185119</v>
      </c>
      <c r="Q128" s="43">
        <v>269393</v>
      </c>
      <c r="R128" s="43">
        <v>3774661.979102239</v>
      </c>
      <c r="S128" s="44">
        <v>0.99981072133727233</v>
      </c>
      <c r="T128" s="44">
        <v>1.0152117182684868</v>
      </c>
      <c r="U128" s="44">
        <v>0.99430951226955322</v>
      </c>
      <c r="V128" s="44">
        <v>0.99639697010323103</v>
      </c>
      <c r="W128" s="44">
        <v>1.0349847571211774</v>
      </c>
      <c r="X128" s="44">
        <v>1.0601223192154328</v>
      </c>
      <c r="Y128" s="44">
        <v>1.092823223486121</v>
      </c>
      <c r="Z128" s="43">
        <v>3003.4184</v>
      </c>
      <c r="AA128" s="72">
        <v>47190.493000000002</v>
      </c>
      <c r="AB128" s="43">
        <v>24151.663999999997</v>
      </c>
      <c r="AC128" s="43">
        <v>39743.629999999997</v>
      </c>
      <c r="AD128" s="73">
        <v>146.81095000000002</v>
      </c>
      <c r="AE128" s="43">
        <v>19358.3</v>
      </c>
      <c r="AF128" s="46">
        <v>17885.400000000001</v>
      </c>
      <c r="AG128" s="47">
        <v>0.92391377342018677</v>
      </c>
      <c r="AH128" s="46">
        <v>16815.2</v>
      </c>
      <c r="AI128" s="46">
        <v>15500.7</v>
      </c>
      <c r="AJ128" s="46">
        <v>3983.5</v>
      </c>
      <c r="AK128" s="46">
        <v>3764.6</v>
      </c>
      <c r="AL128" s="48">
        <v>19.846930629707337</v>
      </c>
      <c r="AM128" s="43">
        <v>8345591.2000000002</v>
      </c>
      <c r="AN128" s="55">
        <v>133601</v>
      </c>
      <c r="AO128" s="55">
        <v>22050</v>
      </c>
      <c r="AP128" s="43">
        <v>207657</v>
      </c>
      <c r="AQ128" s="44">
        <v>0.99833868242560453</v>
      </c>
      <c r="AR128" s="43">
        <v>11300.682969271109</v>
      </c>
      <c r="AS128" s="58">
        <v>1.1205500000000002</v>
      </c>
      <c r="AT128" s="46">
        <v>1525760</v>
      </c>
      <c r="AU128" s="46">
        <v>3279442</v>
      </c>
      <c r="AV128" s="45">
        <v>1.0920000000000001</v>
      </c>
      <c r="AW128" s="45">
        <v>0.32666666666666666</v>
      </c>
      <c r="AX128" s="59">
        <v>0.73152889539136801</v>
      </c>
      <c r="AY128" s="59">
        <v>1.367</v>
      </c>
      <c r="AZ128" s="54">
        <v>692012.56400000001</v>
      </c>
      <c r="BA128" s="74">
        <v>-996290</v>
      </c>
      <c r="BB128" s="51">
        <v>98300.8200659781</v>
      </c>
      <c r="BC128" s="51">
        <v>4618.7078926709091</v>
      </c>
      <c r="BD128" s="51">
        <v>952.62700516678331</v>
      </c>
      <c r="BE128" s="51">
        <v>27353.315673420435</v>
      </c>
      <c r="BF128" s="51">
        <v>2555.525989204024</v>
      </c>
      <c r="BG128" s="51">
        <v>25219.753396617136</v>
      </c>
      <c r="BH128" s="51">
        <v>34430.266864144935</v>
      </c>
      <c r="BI128" s="51">
        <v>2182.7978360709144</v>
      </c>
      <c r="BJ128" s="51">
        <v>987.82540868295575</v>
      </c>
      <c r="BK128" s="51">
        <v>123413.34353936288</v>
      </c>
      <c r="BL128" s="51">
        <v>15483.957848653787</v>
      </c>
      <c r="BM128" s="51">
        <v>11044.659009651827</v>
      </c>
      <c r="BN128" s="51">
        <v>30793.835952060592</v>
      </c>
      <c r="BO128" s="51">
        <v>93.954660586639861</v>
      </c>
      <c r="BP128" s="51">
        <v>3267.9826345001325</v>
      </c>
      <c r="BQ128" s="51">
        <v>6026.6113318601865</v>
      </c>
      <c r="BR128" s="51">
        <v>11.518386774843611</v>
      </c>
      <c r="BS128" s="51">
        <v>40783.218134019662</v>
      </c>
      <c r="BT128" s="51">
        <v>7940.444660905111</v>
      </c>
      <c r="BU128" s="51">
        <v>4619.7166999999999</v>
      </c>
      <c r="BV128" s="51">
        <v>3161.7720465069356</v>
      </c>
      <c r="BW128" s="51">
        <v>185.67217384315217</v>
      </c>
      <c r="BX128" s="51">
        <v>-24282.659445383408</v>
      </c>
      <c r="BY128" s="51">
        <v>-829.86402800136943</v>
      </c>
      <c r="BZ128" s="51">
        <v>7555.8549999999996</v>
      </c>
      <c r="CA128" s="60">
        <v>634309.9130301883</v>
      </c>
    </row>
    <row r="129" spans="1:79" ht="16">
      <c r="A129" s="41">
        <v>2011</v>
      </c>
      <c r="B129" s="42">
        <v>2</v>
      </c>
      <c r="C129" s="69">
        <v>268153</v>
      </c>
      <c r="D129" s="69">
        <v>39857</v>
      </c>
      <c r="E129" s="43">
        <v>228296</v>
      </c>
      <c r="F129" s="43">
        <v>151777</v>
      </c>
      <c r="G129" s="43">
        <v>55559</v>
      </c>
      <c r="H129" s="43">
        <v>59546</v>
      </c>
      <c r="I129" s="43">
        <v>58449</v>
      </c>
      <c r="J129" s="43">
        <v>1097</v>
      </c>
      <c r="K129" s="43">
        <v>73275</v>
      </c>
      <c r="L129" s="43">
        <v>72004</v>
      </c>
      <c r="M129" s="43">
        <v>59733</v>
      </c>
      <c r="N129" s="43">
        <v>14235.979676023991</v>
      </c>
      <c r="O129" s="43">
        <v>4494.3832807803792</v>
      </c>
      <c r="P129" s="43">
        <v>41002.637043195638</v>
      </c>
      <c r="Q129" s="43">
        <v>268449</v>
      </c>
      <c r="R129" s="43">
        <v>3787884.4424043149</v>
      </c>
      <c r="S129" s="44">
        <v>1.0011038474303848</v>
      </c>
      <c r="T129" s="44">
        <v>1.0255111116967657</v>
      </c>
      <c r="U129" s="44">
        <v>0.9935024028510232</v>
      </c>
      <c r="V129" s="44">
        <v>0.99202723742065735</v>
      </c>
      <c r="W129" s="44">
        <v>1.0404503582395086</v>
      </c>
      <c r="X129" s="44">
        <v>1.0817037942336536</v>
      </c>
      <c r="Y129" s="44">
        <v>1.1740731584440629</v>
      </c>
      <c r="Z129" s="43">
        <v>3004.9765000000002</v>
      </c>
      <c r="AA129" s="72">
        <v>47217.737999999998</v>
      </c>
      <c r="AB129" s="43">
        <v>24101.124</v>
      </c>
      <c r="AC129" s="43">
        <v>39757.745000000003</v>
      </c>
      <c r="AD129" s="73">
        <v>136.35418999999999</v>
      </c>
      <c r="AE129" s="43">
        <v>19242.099999999999</v>
      </c>
      <c r="AF129" s="46">
        <v>17775</v>
      </c>
      <c r="AG129" s="47">
        <v>0.92375572312793308</v>
      </c>
      <c r="AH129" s="46">
        <v>16703.400000000001</v>
      </c>
      <c r="AI129" s="46">
        <v>15421</v>
      </c>
      <c r="AJ129" s="46">
        <v>3992.5</v>
      </c>
      <c r="AK129" s="46">
        <v>3775.8</v>
      </c>
      <c r="AL129" s="48">
        <v>20.16098502293918</v>
      </c>
      <c r="AM129" s="43">
        <v>8222146.2000000002</v>
      </c>
      <c r="AN129" s="55">
        <v>133740</v>
      </c>
      <c r="AO129" s="55">
        <v>21628</v>
      </c>
      <c r="AP129" s="43">
        <v>206668</v>
      </c>
      <c r="AQ129" s="44">
        <v>0.99748504208498123</v>
      </c>
      <c r="AR129" s="43">
        <v>11186.263860528114</v>
      </c>
      <c r="AS129" s="58">
        <v>1.1451366666666667</v>
      </c>
      <c r="AT129" s="46">
        <v>1540648</v>
      </c>
      <c r="AU129" s="46">
        <v>3252568</v>
      </c>
      <c r="AV129" s="45">
        <v>1.407</v>
      </c>
      <c r="AW129" s="45">
        <v>0.26333333333333336</v>
      </c>
      <c r="AX129" s="59">
        <v>0.69476609541454382</v>
      </c>
      <c r="AY129" s="59">
        <v>1.4393333333333331</v>
      </c>
      <c r="AZ129" s="54">
        <v>711840.81599999999</v>
      </c>
      <c r="BA129" s="74">
        <v>-1000162</v>
      </c>
      <c r="BB129" s="51">
        <v>97999.054870584208</v>
      </c>
      <c r="BC129" s="51">
        <v>4608.5457655338278</v>
      </c>
      <c r="BD129" s="51">
        <v>937.94778524125934</v>
      </c>
      <c r="BE129" s="51">
        <v>27806.223819524574</v>
      </c>
      <c r="BF129" s="51">
        <v>2581.9124592964499</v>
      </c>
      <c r="BG129" s="51">
        <v>25357.423329146335</v>
      </c>
      <c r="BH129" s="51">
        <v>34186.660427683564</v>
      </c>
      <c r="BI129" s="51">
        <v>2301.2779819673856</v>
      </c>
      <c r="BJ129" s="51">
        <v>219.0633021907999</v>
      </c>
      <c r="BK129" s="51">
        <v>122042.97392484029</v>
      </c>
      <c r="BL129" s="51">
        <v>15339.123468394173</v>
      </c>
      <c r="BM129" s="51">
        <v>10287.68454527721</v>
      </c>
      <c r="BN129" s="51">
        <v>30724.701085045119</v>
      </c>
      <c r="BO129" s="51">
        <v>80.16416927878771</v>
      </c>
      <c r="BP129" s="51">
        <v>2949.0246530714026</v>
      </c>
      <c r="BQ129" s="51">
        <v>6406.1759037970614</v>
      </c>
      <c r="BR129" s="51">
        <v>11.690845855162774</v>
      </c>
      <c r="BS129" s="51">
        <v>40567.751500228784</v>
      </c>
      <c r="BT129" s="51">
        <v>7747.3341617484675</v>
      </c>
      <c r="BU129" s="51">
        <v>4678.2237999999998</v>
      </c>
      <c r="BV129" s="51">
        <v>2998.5472160452741</v>
      </c>
      <c r="BW129" s="51">
        <v>252.55257609885425</v>
      </c>
      <c r="BX129" s="51">
        <v>-23245.311822401774</v>
      </c>
      <c r="BY129" s="51">
        <v>-798.60723185430675</v>
      </c>
      <c r="BZ129" s="51">
        <v>7477.0420000000004</v>
      </c>
      <c r="CA129" s="60">
        <v>637968.72111363686</v>
      </c>
    </row>
    <row r="130" spans="1:79" ht="16">
      <c r="A130" s="41">
        <v>2011</v>
      </c>
      <c r="B130" s="42">
        <v>3</v>
      </c>
      <c r="C130" s="69">
        <v>267063</v>
      </c>
      <c r="D130" s="69">
        <v>39705</v>
      </c>
      <c r="E130" s="43">
        <v>227358</v>
      </c>
      <c r="F130" s="43">
        <v>151050</v>
      </c>
      <c r="G130" s="43">
        <v>55178</v>
      </c>
      <c r="H130" s="43">
        <v>58373</v>
      </c>
      <c r="I130" s="43">
        <v>57393</v>
      </c>
      <c r="J130" s="43">
        <v>980</v>
      </c>
      <c r="K130" s="43">
        <v>74111</v>
      </c>
      <c r="L130" s="43">
        <v>71649</v>
      </c>
      <c r="M130" s="43">
        <v>59159</v>
      </c>
      <c r="N130" s="43">
        <v>15032.678282115832</v>
      </c>
      <c r="O130" s="43">
        <v>4501.7571788794121</v>
      </c>
      <c r="P130" s="43">
        <v>39624.56453900475</v>
      </c>
      <c r="Q130" s="43">
        <v>266860</v>
      </c>
      <c r="R130" s="43">
        <v>3799771.6365370182</v>
      </c>
      <c r="S130" s="44">
        <v>0.99923987972875317</v>
      </c>
      <c r="T130" s="44">
        <v>1.0258192651439921</v>
      </c>
      <c r="U130" s="44">
        <v>0.99305882779368593</v>
      </c>
      <c r="V130" s="44">
        <v>0.99245552593521857</v>
      </c>
      <c r="W130" s="44">
        <v>1.0481574934894955</v>
      </c>
      <c r="X130" s="44">
        <v>1.0962469818141216</v>
      </c>
      <c r="Y130" s="44">
        <v>1.1675380496769359</v>
      </c>
      <c r="Z130" s="43">
        <v>3006.2942000000003</v>
      </c>
      <c r="AA130" s="72">
        <v>47252.406999999999</v>
      </c>
      <c r="AB130" s="43">
        <v>24100.5</v>
      </c>
      <c r="AC130" s="43">
        <v>39778.101999999999</v>
      </c>
      <c r="AD130" s="73">
        <v>131.50341</v>
      </c>
      <c r="AE130" s="43">
        <v>19000.599999999999</v>
      </c>
      <c r="AF130" s="46">
        <v>17553.400000000001</v>
      </c>
      <c r="AG130" s="47">
        <v>0.92383398418997309</v>
      </c>
      <c r="AH130" s="46">
        <v>16515.2</v>
      </c>
      <c r="AI130" s="46">
        <v>15243.2</v>
      </c>
      <c r="AJ130" s="46">
        <v>3991.5</v>
      </c>
      <c r="AK130" s="46">
        <v>3774.2</v>
      </c>
      <c r="AL130" s="48">
        <v>21.160971764071281</v>
      </c>
      <c r="AM130" s="43">
        <v>8156544.2000000002</v>
      </c>
      <c r="AN130" s="55">
        <v>132377</v>
      </c>
      <c r="AO130" s="55">
        <v>21307</v>
      </c>
      <c r="AP130" s="43">
        <v>206051</v>
      </c>
      <c r="AQ130" s="44">
        <v>0.99902342160516933</v>
      </c>
      <c r="AR130" s="43">
        <v>11059.535990964556</v>
      </c>
      <c r="AS130" s="58">
        <v>1.16171</v>
      </c>
      <c r="AT130" s="46">
        <v>1508055</v>
      </c>
      <c r="AU130" s="46">
        <v>3176971</v>
      </c>
      <c r="AV130" s="45">
        <v>1.5369999999999999</v>
      </c>
      <c r="AW130" s="45">
        <v>0.27666666666666667</v>
      </c>
      <c r="AX130" s="59">
        <v>0.70804814727401455</v>
      </c>
      <c r="AY130" s="59">
        <v>1.4123333333333334</v>
      </c>
      <c r="AZ130" s="54">
        <v>714895.90300000005</v>
      </c>
      <c r="BA130" s="74">
        <v>-996163</v>
      </c>
      <c r="BB130" s="51">
        <v>95188.275337049432</v>
      </c>
      <c r="BC130" s="51">
        <v>4623.561239359552</v>
      </c>
      <c r="BD130" s="51">
        <v>994.45481495456704</v>
      </c>
      <c r="BE130" s="51">
        <v>26893.314781515764</v>
      </c>
      <c r="BF130" s="51">
        <v>2504.0805126789573</v>
      </c>
      <c r="BG130" s="51">
        <v>25673.959142085681</v>
      </c>
      <c r="BH130" s="51">
        <v>34155.955747846267</v>
      </c>
      <c r="BI130" s="51">
        <v>2194.7202717144337</v>
      </c>
      <c r="BJ130" s="51">
        <v>-1851.7711731057893</v>
      </c>
      <c r="BK130" s="51">
        <v>121504.01380465871</v>
      </c>
      <c r="BL130" s="51">
        <v>15284.912362189089</v>
      </c>
      <c r="BM130" s="51">
        <v>9641.4205719366328</v>
      </c>
      <c r="BN130" s="51">
        <v>30633.181825896518</v>
      </c>
      <c r="BO130" s="51">
        <v>83.109835445222316</v>
      </c>
      <c r="BP130" s="51">
        <v>2943.503733371273</v>
      </c>
      <c r="BQ130" s="51">
        <v>6714.9374940821963</v>
      </c>
      <c r="BR130" s="51">
        <v>18.996977892271421</v>
      </c>
      <c r="BS130" s="51">
        <v>40931.675474457559</v>
      </c>
      <c r="BT130" s="51">
        <v>7487.2907011343332</v>
      </c>
      <c r="BU130" s="51">
        <v>4941.3734000000004</v>
      </c>
      <c r="BV130" s="51">
        <v>2622.7853948305105</v>
      </c>
      <c r="BW130" s="51">
        <v>200.82603342312203</v>
      </c>
      <c r="BX130" s="51">
        <v>-25511.974866572251</v>
      </c>
      <c r="BY130" s="51">
        <v>-803.7636010370245</v>
      </c>
      <c r="BZ130" s="51">
        <v>7459.5469999999996</v>
      </c>
      <c r="CA130" s="60">
        <v>640933.16375738336</v>
      </c>
    </row>
    <row r="131" spans="1:79" ht="16">
      <c r="A131" s="41">
        <v>2011</v>
      </c>
      <c r="B131" s="42">
        <v>4</v>
      </c>
      <c r="C131" s="69">
        <v>265479</v>
      </c>
      <c r="D131" s="69">
        <v>39662</v>
      </c>
      <c r="E131" s="43">
        <v>225817</v>
      </c>
      <c r="F131" s="43">
        <v>148849</v>
      </c>
      <c r="G131" s="43">
        <v>54664</v>
      </c>
      <c r="H131" s="43">
        <v>57272</v>
      </c>
      <c r="I131" s="43">
        <v>56199</v>
      </c>
      <c r="J131" s="43">
        <v>1073</v>
      </c>
      <c r="K131" s="43">
        <v>74430</v>
      </c>
      <c r="L131" s="43">
        <v>69736</v>
      </c>
      <c r="M131" s="43">
        <v>57083</v>
      </c>
      <c r="N131" s="43">
        <v>14673.52409137321</v>
      </c>
      <c r="O131" s="43">
        <v>4936.63751520203</v>
      </c>
      <c r="P131" s="43">
        <v>37472.838393424769</v>
      </c>
      <c r="Q131" s="43">
        <v>265747</v>
      </c>
      <c r="R131" s="43">
        <v>3810411.9482366215</v>
      </c>
      <c r="S131" s="44">
        <v>1.0010094960430016</v>
      </c>
      <c r="T131" s="44">
        <v>1.0307895921369978</v>
      </c>
      <c r="U131" s="44">
        <v>0.99381677154983172</v>
      </c>
      <c r="V131" s="44">
        <v>0.98727735368956748</v>
      </c>
      <c r="W131" s="44">
        <v>1.0558914416230014</v>
      </c>
      <c r="X131" s="44">
        <v>1.1053114603648044</v>
      </c>
      <c r="Y131" s="44">
        <v>1.1238474571175385</v>
      </c>
      <c r="Z131" s="43">
        <v>2998.7239</v>
      </c>
      <c r="AA131" s="72">
        <v>47294.137999999999</v>
      </c>
      <c r="AB131" s="43">
        <v>24152.404000000002</v>
      </c>
      <c r="AC131" s="43">
        <v>39804.391000000003</v>
      </c>
      <c r="AD131" s="73">
        <v>114.28331</v>
      </c>
      <c r="AE131" s="43">
        <v>18848.900000000001</v>
      </c>
      <c r="AF131" s="46">
        <v>17374.900000000001</v>
      </c>
      <c r="AG131" s="47">
        <v>0.92179915008302871</v>
      </c>
      <c r="AH131" s="46">
        <v>16359.7</v>
      </c>
      <c r="AI131" s="46">
        <v>15048.3</v>
      </c>
      <c r="AJ131" s="46">
        <v>3974.1</v>
      </c>
      <c r="AK131" s="46">
        <v>3748.9</v>
      </c>
      <c r="AL131" s="48">
        <v>21.958493241500928</v>
      </c>
      <c r="AM131" s="43">
        <v>8063419.4000000004</v>
      </c>
      <c r="AN131" s="55">
        <v>131268</v>
      </c>
      <c r="AO131" s="55">
        <v>21044</v>
      </c>
      <c r="AP131" s="43">
        <v>204773</v>
      </c>
      <c r="AQ131" s="44">
        <v>1.0033996768056948</v>
      </c>
      <c r="AR131" s="43">
        <v>10920.484108088709</v>
      </c>
      <c r="AS131" s="58">
        <v>1.1843400000000002</v>
      </c>
      <c r="AT131" s="46">
        <v>1507495</v>
      </c>
      <c r="AU131" s="46">
        <v>3147100</v>
      </c>
      <c r="AV131" s="45">
        <v>1.5329999999999999</v>
      </c>
      <c r="AW131" s="45">
        <v>0.41333333333333333</v>
      </c>
      <c r="AX131" s="59">
        <v>0.74165636588380712</v>
      </c>
      <c r="AY131" s="59">
        <v>1.3483333333333334</v>
      </c>
      <c r="AZ131" s="54">
        <v>744323.11100000003</v>
      </c>
      <c r="BA131" s="74">
        <v>-984142</v>
      </c>
      <c r="BB131" s="51">
        <v>95889.849726388275</v>
      </c>
      <c r="BC131" s="51">
        <v>4667.1851024357129</v>
      </c>
      <c r="BD131" s="51">
        <v>1056.97039463739</v>
      </c>
      <c r="BE131" s="51">
        <v>24460.14572553922</v>
      </c>
      <c r="BF131" s="51">
        <v>2498.4810388205692</v>
      </c>
      <c r="BG131" s="51">
        <v>25751.864132150848</v>
      </c>
      <c r="BH131" s="51">
        <v>35029.116960325235</v>
      </c>
      <c r="BI131" s="51">
        <v>2203.2039102472659</v>
      </c>
      <c r="BJ131" s="51">
        <v>222.8824622320337</v>
      </c>
      <c r="BK131" s="51">
        <v>123631.66873113811</v>
      </c>
      <c r="BL131" s="51">
        <v>15203.006320762957</v>
      </c>
      <c r="BM131" s="51">
        <v>8675.2358731343302</v>
      </c>
      <c r="BN131" s="51">
        <v>30449.281136997779</v>
      </c>
      <c r="BO131" s="51">
        <v>80.771334689350113</v>
      </c>
      <c r="BP131" s="51">
        <v>2956.4889790571924</v>
      </c>
      <c r="BQ131" s="51">
        <v>7217.2752702605567</v>
      </c>
      <c r="BR131" s="51">
        <v>10.793789477722195</v>
      </c>
      <c r="BS131" s="51">
        <v>41899.35489129398</v>
      </c>
      <c r="BT131" s="51">
        <v>7362.9304762120892</v>
      </c>
      <c r="BU131" s="51">
        <v>4986.6860999999999</v>
      </c>
      <c r="BV131" s="51">
        <v>4490.8953426172784</v>
      </c>
      <c r="BW131" s="51">
        <v>298.94921663487173</v>
      </c>
      <c r="BX131" s="51">
        <v>-26659.053865642534</v>
      </c>
      <c r="BY131" s="51">
        <v>-1082.7651391072995</v>
      </c>
      <c r="BZ131" s="51">
        <v>7503.37</v>
      </c>
      <c r="CA131" s="60">
        <v>642938.55716781248</v>
      </c>
    </row>
    <row r="132" spans="1:79" ht="16">
      <c r="A132" s="41">
        <v>2012</v>
      </c>
      <c r="B132" s="42">
        <v>1</v>
      </c>
      <c r="C132" s="69">
        <v>263175</v>
      </c>
      <c r="D132" s="69">
        <v>39230</v>
      </c>
      <c r="E132" s="43">
        <v>223945</v>
      </c>
      <c r="F132" s="43">
        <v>148267</v>
      </c>
      <c r="G132" s="43">
        <v>53768</v>
      </c>
      <c r="H132" s="43">
        <v>55568</v>
      </c>
      <c r="I132" s="43">
        <v>54770</v>
      </c>
      <c r="J132" s="43">
        <v>798</v>
      </c>
      <c r="K132" s="43">
        <v>74248</v>
      </c>
      <c r="L132" s="43">
        <v>68676</v>
      </c>
      <c r="M132" s="43">
        <v>57396.951840698668</v>
      </c>
      <c r="N132" s="43">
        <v>13895.564426952225</v>
      </c>
      <c r="O132" s="43">
        <v>4118.8253586599822</v>
      </c>
      <c r="P132" s="43">
        <v>39382.562055086462</v>
      </c>
      <c r="Q132" s="43">
        <v>263081</v>
      </c>
      <c r="R132" s="43">
        <v>3819217.679536649</v>
      </c>
      <c r="S132" s="44">
        <v>0.99964282321649089</v>
      </c>
      <c r="T132" s="44">
        <v>1.0355035173032434</v>
      </c>
      <c r="U132" s="44">
        <v>0.99267222139562561</v>
      </c>
      <c r="V132" s="44">
        <v>0.98057330655468322</v>
      </c>
      <c r="W132" s="44">
        <v>1.0587894623424201</v>
      </c>
      <c r="X132" s="44">
        <v>1.1207991146834411</v>
      </c>
      <c r="Y132" s="44">
        <v>1.1077594324612869</v>
      </c>
      <c r="Z132" s="43">
        <v>2998.0557000000003</v>
      </c>
      <c r="AA132" s="72">
        <v>47265.321000000004</v>
      </c>
      <c r="AB132" s="43">
        <v>24158.204000000002</v>
      </c>
      <c r="AC132" s="43">
        <v>39771.305</v>
      </c>
      <c r="AD132" s="73">
        <v>106.30772</v>
      </c>
      <c r="AE132" s="43">
        <v>18639.11</v>
      </c>
      <c r="AF132" s="46">
        <v>17103.710999999999</v>
      </c>
      <c r="AG132" s="47">
        <v>0.91762487586585406</v>
      </c>
      <c r="AH132" s="46">
        <v>16125.241</v>
      </c>
      <c r="AI132" s="46">
        <v>14768.055</v>
      </c>
      <c r="AJ132" s="46">
        <v>3959.7550000000001</v>
      </c>
      <c r="AK132" s="46">
        <v>3728.47</v>
      </c>
      <c r="AL132" s="48">
        <v>22.845630411929626</v>
      </c>
      <c r="AM132" s="43">
        <v>7955184</v>
      </c>
      <c r="AN132" s="55">
        <v>128479</v>
      </c>
      <c r="AO132" s="55">
        <v>20976</v>
      </c>
      <c r="AP132" s="43">
        <v>202969</v>
      </c>
      <c r="AQ132" s="44">
        <v>0.99941783409510365</v>
      </c>
      <c r="AR132" s="43">
        <v>10688.839432125666</v>
      </c>
      <c r="AS132" s="58">
        <v>1.2769433333333331</v>
      </c>
      <c r="AT132" s="46">
        <v>1487605</v>
      </c>
      <c r="AU132" s="46">
        <v>3187503</v>
      </c>
      <c r="AV132" s="45">
        <v>1.0569999999999999</v>
      </c>
      <c r="AW132" s="45">
        <v>0.36999999999999994</v>
      </c>
      <c r="AX132" s="59">
        <v>0.76297049847405884</v>
      </c>
      <c r="AY132" s="59">
        <v>1.3106666666666669</v>
      </c>
      <c r="AZ132" s="54">
        <v>782851.1</v>
      </c>
      <c r="BA132" s="74">
        <v>-971790</v>
      </c>
      <c r="BB132" s="51">
        <v>98238.812129126265</v>
      </c>
      <c r="BC132" s="51">
        <v>4717.0958349168159</v>
      </c>
      <c r="BD132" s="51">
        <v>1233.5424765664422</v>
      </c>
      <c r="BE132" s="51">
        <v>27539.993142462386</v>
      </c>
      <c r="BF132" s="51">
        <v>2518.7995137420462</v>
      </c>
      <c r="BG132" s="51">
        <v>26376.663399869463</v>
      </c>
      <c r="BH132" s="51">
        <v>33474.522407503908</v>
      </c>
      <c r="BI132" s="51">
        <v>2174.5117943155724</v>
      </c>
      <c r="BJ132" s="51">
        <v>203.68355974962734</v>
      </c>
      <c r="BK132" s="51">
        <v>122209.09286141602</v>
      </c>
      <c r="BL132" s="51">
        <v>14805.909684778853</v>
      </c>
      <c r="BM132" s="51">
        <v>7843.8252303742283</v>
      </c>
      <c r="BN132" s="51">
        <v>29948.368600474387</v>
      </c>
      <c r="BO132" s="51">
        <v>90.371151198684046</v>
      </c>
      <c r="BP132" s="51">
        <v>3029.0422402299664</v>
      </c>
      <c r="BQ132" s="51">
        <v>7396.6778474098983</v>
      </c>
      <c r="BR132" s="51">
        <v>9.1379203607560697</v>
      </c>
      <c r="BS132" s="51">
        <v>41945.780221314082</v>
      </c>
      <c r="BT132" s="51">
        <v>7372.4222990813032</v>
      </c>
      <c r="BU132" s="51">
        <v>4520.2840730903426</v>
      </c>
      <c r="BV132" s="51">
        <v>4978.5303938138259</v>
      </c>
      <c r="BW132" s="51">
        <v>268.74319928969595</v>
      </c>
      <c r="BX132" s="51">
        <v>-15881.310776168304</v>
      </c>
      <c r="BY132" s="51">
        <v>-8088.9699561214529</v>
      </c>
      <c r="BZ132" s="51">
        <v>7900.6809999999996</v>
      </c>
      <c r="CA132" s="60">
        <v>644134.92529878102</v>
      </c>
    </row>
    <row r="133" spans="1:79" ht="16">
      <c r="A133" s="41">
        <v>2012</v>
      </c>
      <c r="B133" s="42">
        <v>2</v>
      </c>
      <c r="C133" s="69">
        <v>260671</v>
      </c>
      <c r="D133" s="69">
        <v>39068</v>
      </c>
      <c r="E133" s="43">
        <v>221603</v>
      </c>
      <c r="F133" s="43">
        <v>147105</v>
      </c>
      <c r="G133" s="43">
        <v>53031</v>
      </c>
      <c r="H133" s="43">
        <v>53973</v>
      </c>
      <c r="I133" s="43">
        <v>53483</v>
      </c>
      <c r="J133" s="43">
        <v>490</v>
      </c>
      <c r="K133" s="43">
        <v>73662</v>
      </c>
      <c r="L133" s="43">
        <v>67100</v>
      </c>
      <c r="M133" s="43">
        <v>55664.492669069172</v>
      </c>
      <c r="N133" s="43">
        <v>12679.742876098668</v>
      </c>
      <c r="O133" s="43">
        <v>3973.5630750643249</v>
      </c>
      <c r="P133" s="43">
        <v>39011.186717906188</v>
      </c>
      <c r="Q133" s="43">
        <v>260315</v>
      </c>
      <c r="R133" s="43">
        <v>3826320.3448378434</v>
      </c>
      <c r="S133" s="44">
        <v>0.99863429380329993</v>
      </c>
      <c r="T133" s="44">
        <v>1.0461303150810646</v>
      </c>
      <c r="U133" s="44">
        <v>0.98989270426731535</v>
      </c>
      <c r="V133" s="44">
        <v>0.97068227287175368</v>
      </c>
      <c r="W133" s="44">
        <v>1.0522657543916809</v>
      </c>
      <c r="X133" s="44">
        <v>1.1339642324888226</v>
      </c>
      <c r="Y133" s="44">
        <v>1.0968281496634396</v>
      </c>
      <c r="Z133" s="43">
        <v>2990.2552000000001</v>
      </c>
      <c r="AA133" s="72">
        <v>47231.017</v>
      </c>
      <c r="AB133" s="43">
        <v>24189.768</v>
      </c>
      <c r="AC133" s="43">
        <v>39732.83</v>
      </c>
      <c r="AD133" s="73">
        <v>96.405867000000001</v>
      </c>
      <c r="AE133" s="43">
        <v>18435.541000000001</v>
      </c>
      <c r="AF133" s="46">
        <v>16907.095000000001</v>
      </c>
      <c r="AG133" s="47">
        <v>0.91709242489818987</v>
      </c>
      <c r="AH133" s="46">
        <v>15926.753000000001</v>
      </c>
      <c r="AI133" s="46">
        <v>14584.547</v>
      </c>
      <c r="AJ133" s="46">
        <v>3934.9009999999998</v>
      </c>
      <c r="AK133" s="46">
        <v>3700.4630000000002</v>
      </c>
      <c r="AL133" s="48">
        <v>23.78785526177845</v>
      </c>
      <c r="AM133" s="43">
        <v>7835979.4000000004</v>
      </c>
      <c r="AN133" s="55">
        <v>126515</v>
      </c>
      <c r="AO133" s="55">
        <v>20739</v>
      </c>
      <c r="AP133" s="43">
        <v>200864</v>
      </c>
      <c r="AQ133" s="44">
        <v>0.99779104079489189</v>
      </c>
      <c r="AR133" s="43">
        <v>10557.26635435806</v>
      </c>
      <c r="AS133" s="58">
        <v>1.2414066666666668</v>
      </c>
      <c r="AT133" s="46">
        <v>1515596</v>
      </c>
      <c r="AU133" s="46">
        <v>3174935</v>
      </c>
      <c r="AV133" s="45" t="s">
        <v>240</v>
      </c>
      <c r="AW133" s="45">
        <v>0.36</v>
      </c>
      <c r="AX133" s="59">
        <v>0.77962577962577961</v>
      </c>
      <c r="AY133" s="59">
        <v>1.2826666666666666</v>
      </c>
      <c r="AZ133" s="54">
        <v>812483.83100000001</v>
      </c>
      <c r="BA133" s="74">
        <v>-957459</v>
      </c>
      <c r="BB133" s="51">
        <v>97076.692875568217</v>
      </c>
      <c r="BC133" s="51">
        <v>4777.6847998818803</v>
      </c>
      <c r="BD133" s="51">
        <v>1350.0213743536974</v>
      </c>
      <c r="BE133" s="51">
        <v>26288.845197710671</v>
      </c>
      <c r="BF133" s="51">
        <v>2557.3563343209917</v>
      </c>
      <c r="BG133" s="51">
        <v>26683.549309171212</v>
      </c>
      <c r="BH133" s="51">
        <v>33307.355914538828</v>
      </c>
      <c r="BI133" s="51">
        <v>1994.1187341544576</v>
      </c>
      <c r="BJ133" s="51">
        <v>117.7612114364715</v>
      </c>
      <c r="BK133" s="51">
        <v>124961.81208081311</v>
      </c>
      <c r="BL133" s="51">
        <v>14719.39958288458</v>
      </c>
      <c r="BM133" s="51">
        <v>7249.8493921688741</v>
      </c>
      <c r="BN133" s="51">
        <v>29620.878790156155</v>
      </c>
      <c r="BO133" s="51">
        <v>91.799085213308217</v>
      </c>
      <c r="BP133" s="51">
        <v>2299.6334288584326</v>
      </c>
      <c r="BQ133" s="51">
        <v>7578.9794246184101</v>
      </c>
      <c r="BR133" s="51">
        <v>6.4107763351900537</v>
      </c>
      <c r="BS133" s="51">
        <v>41946.47236037183</v>
      </c>
      <c r="BT133" s="51">
        <v>7120.1139552955037</v>
      </c>
      <c r="BU133" s="51">
        <v>4143.5054753333407</v>
      </c>
      <c r="BV133" s="51">
        <v>9982.2376858050102</v>
      </c>
      <c r="BW133" s="51">
        <v>202.53212377247712</v>
      </c>
      <c r="BX133" s="51">
        <v>-19725.013266142749</v>
      </c>
      <c r="BY133" s="51">
        <v>-8160.1059391021408</v>
      </c>
      <c r="BZ133" s="51">
        <v>7950.2719999999999</v>
      </c>
      <c r="CA133" s="60">
        <v>644788.22927057685</v>
      </c>
    </row>
    <row r="134" spans="1:79" ht="16">
      <c r="A134" s="41">
        <v>2012</v>
      </c>
      <c r="B134" s="42">
        <v>3</v>
      </c>
      <c r="C134" s="69">
        <v>258745</v>
      </c>
      <c r="D134" s="69">
        <v>38551</v>
      </c>
      <c r="E134" s="43">
        <v>220194</v>
      </c>
      <c r="F134" s="43">
        <v>145604</v>
      </c>
      <c r="G134" s="43">
        <v>52361</v>
      </c>
      <c r="H134" s="43">
        <v>52587</v>
      </c>
      <c r="I134" s="43">
        <v>52186</v>
      </c>
      <c r="J134" s="43">
        <v>401</v>
      </c>
      <c r="K134" s="43">
        <v>75613</v>
      </c>
      <c r="L134" s="43">
        <v>67420</v>
      </c>
      <c r="M134" s="43">
        <v>55547.596634997288</v>
      </c>
      <c r="N134" s="43">
        <v>13172.241766187384</v>
      </c>
      <c r="O134" s="43">
        <v>3784.8191478559729</v>
      </c>
      <c r="P134" s="43">
        <v>38590.535720953922</v>
      </c>
      <c r="Q134" s="43">
        <v>259750</v>
      </c>
      <c r="R134" s="43">
        <v>3831949.8445653906</v>
      </c>
      <c r="S134" s="44">
        <v>1.0038841330267252</v>
      </c>
      <c r="T134" s="44">
        <v>1.0490714540809318</v>
      </c>
      <c r="U134" s="44">
        <v>0.99041271175111245</v>
      </c>
      <c r="V134" s="44">
        <v>0.9686505959452727</v>
      </c>
      <c r="W134" s="44">
        <v>1.0707814793752397</v>
      </c>
      <c r="X134" s="44">
        <v>1.1393948383269059</v>
      </c>
      <c r="Y134" s="44">
        <v>1.0754453777988229</v>
      </c>
      <c r="Z134" s="43">
        <v>2992.3771000000002</v>
      </c>
      <c r="AA134" s="72">
        <v>47204.13</v>
      </c>
      <c r="AB134" s="43">
        <v>24183.745999999999</v>
      </c>
      <c r="AC134" s="43">
        <v>39700.61</v>
      </c>
      <c r="AD134" s="73">
        <v>92.065903999999989</v>
      </c>
      <c r="AE134" s="43">
        <v>18241.726999999999</v>
      </c>
      <c r="AF134" s="46">
        <v>16696.960999999999</v>
      </c>
      <c r="AG134" s="47">
        <v>0.91531689954575024</v>
      </c>
      <c r="AH134" s="46">
        <v>15702.297</v>
      </c>
      <c r="AI134" s="46">
        <v>14352.69</v>
      </c>
      <c r="AJ134" s="46">
        <v>3908.08</v>
      </c>
      <c r="AK134" s="46">
        <v>3661.5819999999999</v>
      </c>
      <c r="AL134" s="48">
        <v>24.570300233884364</v>
      </c>
      <c r="AM134" s="43">
        <v>7774090.7000000002</v>
      </c>
      <c r="AN134" s="55">
        <v>124411</v>
      </c>
      <c r="AO134" s="55">
        <v>20596</v>
      </c>
      <c r="AP134" s="43">
        <v>199598</v>
      </c>
      <c r="AQ134" s="44">
        <v>0.99927776308109628</v>
      </c>
      <c r="AR134" s="43">
        <v>10445.485926683166</v>
      </c>
      <c r="AS134" s="58">
        <v>1.2808366666666666</v>
      </c>
      <c r="AT134" s="46">
        <v>1489030</v>
      </c>
      <c r="AU134" s="46">
        <v>3069128</v>
      </c>
      <c r="AV134" s="45" t="s">
        <v>240</v>
      </c>
      <c r="AW134" s="45">
        <v>0.36</v>
      </c>
      <c r="AX134" s="59">
        <v>0.79893475366178424</v>
      </c>
      <c r="AY134" s="59">
        <v>1.2516666666666667</v>
      </c>
      <c r="AZ134" s="54">
        <v>825074.65700000001</v>
      </c>
      <c r="BA134" s="74">
        <v>-972416</v>
      </c>
      <c r="BB134" s="51">
        <v>98261.970131716749</v>
      </c>
      <c r="BC134" s="51">
        <v>4741.3074472321996</v>
      </c>
      <c r="BD134" s="51">
        <v>1350.5220743441853</v>
      </c>
      <c r="BE134" s="51">
        <v>27585.769457423041</v>
      </c>
      <c r="BF134" s="51">
        <v>2670.1229811238923</v>
      </c>
      <c r="BG134" s="51">
        <v>26511.51067080854</v>
      </c>
      <c r="BH134" s="51">
        <v>32687.04207920792</v>
      </c>
      <c r="BI134" s="51">
        <v>2076.0543162490012</v>
      </c>
      <c r="BJ134" s="51">
        <v>639.64110532796542</v>
      </c>
      <c r="BK134" s="51">
        <v>123484.42123491853</v>
      </c>
      <c r="BL134" s="51">
        <v>14610.88058859412</v>
      </c>
      <c r="BM134" s="51">
        <v>6128.3650771993416</v>
      </c>
      <c r="BN134" s="51">
        <v>29245.931259642788</v>
      </c>
      <c r="BO134" s="51">
        <v>91.234214665407762</v>
      </c>
      <c r="BP134" s="51">
        <v>2152.5372322329836</v>
      </c>
      <c r="BQ134" s="51">
        <v>7871.0088278441963</v>
      </c>
      <c r="BR134" s="51">
        <v>6.7090672065283323</v>
      </c>
      <c r="BS134" s="51">
        <v>42307.187671561041</v>
      </c>
      <c r="BT134" s="51">
        <v>7176.9895249997053</v>
      </c>
      <c r="BU134" s="51">
        <v>4162.3980752208709</v>
      </c>
      <c r="BV134" s="51">
        <v>9587.6631461459274</v>
      </c>
      <c r="BW134" s="51">
        <v>143.51654960559384</v>
      </c>
      <c r="BX134" s="51">
        <v>-17472.494776696585</v>
      </c>
      <c r="BY134" s="51">
        <v>-7749.9563265051893</v>
      </c>
      <c r="BZ134" s="51">
        <v>7944.3130000000001</v>
      </c>
      <c r="CA134" s="60">
        <v>644292.50600680802</v>
      </c>
    </row>
    <row r="135" spans="1:79" ht="16">
      <c r="A135" s="41">
        <v>2012</v>
      </c>
      <c r="B135" s="42">
        <v>4</v>
      </c>
      <c r="C135" s="69">
        <v>256217</v>
      </c>
      <c r="D135" s="69">
        <v>38542</v>
      </c>
      <c r="E135" s="43">
        <v>217675</v>
      </c>
      <c r="F135" s="43">
        <v>142492</v>
      </c>
      <c r="G135" s="43">
        <v>51762</v>
      </c>
      <c r="H135" s="43">
        <v>51694</v>
      </c>
      <c r="I135" s="43">
        <v>51515</v>
      </c>
      <c r="J135" s="43">
        <v>179</v>
      </c>
      <c r="K135" s="43">
        <v>76173</v>
      </c>
      <c r="L135" s="43">
        <v>65904</v>
      </c>
      <c r="M135" s="43">
        <v>54015.958855234872</v>
      </c>
      <c r="N135" s="43">
        <v>12953.29715306121</v>
      </c>
      <c r="O135" s="43">
        <v>4842.1628338801311</v>
      </c>
      <c r="P135" s="43">
        <v>36220.498868293529</v>
      </c>
      <c r="Q135" s="43">
        <v>256669</v>
      </c>
      <c r="R135" s="43">
        <v>3836617.2577525633</v>
      </c>
      <c r="S135" s="44">
        <v>1.0017641296244979</v>
      </c>
      <c r="T135" s="44">
        <v>1.060957808157651</v>
      </c>
      <c r="U135" s="44">
        <v>0.91891735249797146</v>
      </c>
      <c r="V135" s="44">
        <v>0.96414636513636809</v>
      </c>
      <c r="W135" s="44">
        <v>1.0782429469759627</v>
      </c>
      <c r="X135" s="44">
        <v>1.123922675406652</v>
      </c>
      <c r="Y135" s="44">
        <v>1.0995460765023204</v>
      </c>
      <c r="Z135" s="43">
        <v>2980.7242000000001</v>
      </c>
      <c r="AA135" s="72">
        <v>47187.582000000002</v>
      </c>
      <c r="AB135" s="43">
        <v>24089.686000000002</v>
      </c>
      <c r="AC135" s="43">
        <v>39677.095999999998</v>
      </c>
      <c r="AD135" s="73">
        <v>89.384326000000001</v>
      </c>
      <c r="AE135" s="43">
        <v>18054.164000000001</v>
      </c>
      <c r="AF135" s="46">
        <v>16481.128000000001</v>
      </c>
      <c r="AG135" s="47">
        <v>0.91287129107722742</v>
      </c>
      <c r="AH135" s="46">
        <v>15526.482</v>
      </c>
      <c r="AI135" s="46">
        <v>14146.013000000001</v>
      </c>
      <c r="AJ135" s="46">
        <v>3901.9079999999999</v>
      </c>
      <c r="AK135" s="46">
        <v>3653.7170000000001</v>
      </c>
      <c r="AL135" s="48">
        <v>25.054382194936036</v>
      </c>
      <c r="AM135" s="43">
        <v>7639111.9000000004</v>
      </c>
      <c r="AN135" s="55">
        <v>119385</v>
      </c>
      <c r="AO135" s="55">
        <v>20330</v>
      </c>
      <c r="AP135" s="43">
        <v>197345</v>
      </c>
      <c r="AQ135" s="44">
        <v>0.99432779254473536</v>
      </c>
      <c r="AR135" s="43">
        <v>10353.503233264893</v>
      </c>
      <c r="AS135" s="58">
        <v>1.2582566666666666</v>
      </c>
      <c r="AT135" s="46">
        <v>1493914</v>
      </c>
      <c r="AU135" s="46">
        <v>3142734</v>
      </c>
      <c r="AV135" s="45" t="s">
        <v>240</v>
      </c>
      <c r="AW135" s="45">
        <v>0.28000000000000003</v>
      </c>
      <c r="AX135" s="59">
        <v>0.77081192189105852</v>
      </c>
      <c r="AY135" s="59">
        <v>1.2973333333333334</v>
      </c>
      <c r="AZ135" s="54">
        <v>891502.04</v>
      </c>
      <c r="BA135" s="74">
        <v>-934535</v>
      </c>
      <c r="BB135" s="51">
        <v>97752.524863588769</v>
      </c>
      <c r="BC135" s="51">
        <v>4634.9119179691033</v>
      </c>
      <c r="BD135" s="51">
        <v>1329.9140747356748</v>
      </c>
      <c r="BE135" s="51">
        <v>27136.392202403884</v>
      </c>
      <c r="BF135" s="51">
        <v>2912.7211708130694</v>
      </c>
      <c r="BG135" s="51">
        <v>26811.27662015078</v>
      </c>
      <c r="BH135" s="51">
        <v>32390.079598749347</v>
      </c>
      <c r="BI135" s="51">
        <v>1902.3151552809688</v>
      </c>
      <c r="BJ135" s="51">
        <v>634.91412348593565</v>
      </c>
      <c r="BK135" s="51">
        <v>129521.67382285238</v>
      </c>
      <c r="BL135" s="51">
        <v>14502.810143742447</v>
      </c>
      <c r="BM135" s="51">
        <v>4678.9603002575541</v>
      </c>
      <c r="BN135" s="51">
        <v>25109.821349726662</v>
      </c>
      <c r="BO135" s="51">
        <v>105.59554892259992</v>
      </c>
      <c r="BP135" s="51">
        <v>2425.787098678617</v>
      </c>
      <c r="BQ135" s="51">
        <v>8126.333900127499</v>
      </c>
      <c r="BR135" s="51">
        <v>16.742236097525545</v>
      </c>
      <c r="BS135" s="51">
        <v>42395.559746753039</v>
      </c>
      <c r="BT135" s="51">
        <v>6900.4742206234869</v>
      </c>
      <c r="BU135" s="51">
        <v>3971.8123763554445</v>
      </c>
      <c r="BV135" s="51">
        <v>21243.568774235238</v>
      </c>
      <c r="BW135" s="51">
        <v>44.208127332233076</v>
      </c>
      <c r="BX135" s="51">
        <v>-17479.181180992389</v>
      </c>
      <c r="BY135" s="51">
        <v>-14289.967778271215</v>
      </c>
      <c r="BZ135" s="51">
        <v>7882.8050000000003</v>
      </c>
      <c r="CA135" s="60">
        <v>642328.28089901339</v>
      </c>
    </row>
    <row r="136" spans="1:79" ht="16">
      <c r="A136" s="61">
        <v>2013</v>
      </c>
      <c r="B136" s="61">
        <v>1</v>
      </c>
      <c r="C136" s="69">
        <v>255338</v>
      </c>
      <c r="D136" s="69">
        <v>39047</v>
      </c>
      <c r="E136" s="43">
        <v>216291</v>
      </c>
      <c r="F136" s="43">
        <v>141259</v>
      </c>
      <c r="G136" s="43">
        <v>51570</v>
      </c>
      <c r="H136" s="43">
        <v>51138</v>
      </c>
      <c r="I136" s="43">
        <v>51261</v>
      </c>
      <c r="J136" s="43">
        <v>-123</v>
      </c>
      <c r="K136" s="43">
        <v>76931</v>
      </c>
      <c r="L136" s="43">
        <v>65560</v>
      </c>
      <c r="M136" s="43">
        <v>54622.010574626263</v>
      </c>
      <c r="N136" s="43">
        <v>12151.068648549071</v>
      </c>
      <c r="O136" s="43">
        <v>3984.9733152499848</v>
      </c>
      <c r="P136" s="43">
        <v>38485.968610827207</v>
      </c>
      <c r="Q136" s="43">
        <v>256485</v>
      </c>
      <c r="R136" s="43">
        <v>3840671.3913509259</v>
      </c>
      <c r="S136" s="44">
        <v>1.0044920850010575</v>
      </c>
      <c r="T136" s="44">
        <v>1.0552106414458549</v>
      </c>
      <c r="U136" s="44">
        <v>0.98202443280977314</v>
      </c>
      <c r="V136" s="44">
        <v>0.94065663955053547</v>
      </c>
      <c r="W136" s="44">
        <v>1.0633684730472761</v>
      </c>
      <c r="X136" s="44">
        <v>1.1162446613788897</v>
      </c>
      <c r="Y136" s="44">
        <v>1.1113949152897606</v>
      </c>
      <c r="Z136" s="43">
        <v>2977.2988</v>
      </c>
      <c r="AA136" s="72">
        <v>47129.783000000003</v>
      </c>
      <c r="AB136" s="43">
        <v>24071.538</v>
      </c>
      <c r="AC136" s="43">
        <v>39618.913999999997</v>
      </c>
      <c r="AD136" s="73">
        <v>96.513869</v>
      </c>
      <c r="AE136" s="43">
        <v>17959.217000000001</v>
      </c>
      <c r="AF136" s="46">
        <v>16333.237999999999</v>
      </c>
      <c r="AG136" s="47">
        <v>0.90946270096296511</v>
      </c>
      <c r="AH136" s="46">
        <v>15424.316999999999</v>
      </c>
      <c r="AI136" s="46">
        <v>13984.941000000001</v>
      </c>
      <c r="AJ136" s="46">
        <v>3893.116</v>
      </c>
      <c r="AK136" s="46">
        <v>3635.9549999999999</v>
      </c>
      <c r="AL136" s="48">
        <v>25.392316020688</v>
      </c>
      <c r="AM136" s="43">
        <v>7583400.7000000002</v>
      </c>
      <c r="AN136" s="62">
        <v>122241</v>
      </c>
      <c r="AO136" s="62">
        <v>19605</v>
      </c>
      <c r="AP136" s="43">
        <v>196686</v>
      </c>
      <c r="AQ136" s="44">
        <v>0.99608031119953511</v>
      </c>
      <c r="AR136" s="43">
        <v>10332.78018117707</v>
      </c>
      <c r="AS136" s="58">
        <v>1.2752966666666667</v>
      </c>
      <c r="AT136" s="46">
        <v>1505964</v>
      </c>
      <c r="AU136" s="46">
        <v>3171769</v>
      </c>
      <c r="AV136" s="45" t="s">
        <v>240</v>
      </c>
      <c r="AW136" s="45">
        <v>0.35</v>
      </c>
      <c r="AX136" s="59">
        <v>0.75738449886392323</v>
      </c>
      <c r="AY136" s="59">
        <v>1.3203333333333334</v>
      </c>
      <c r="AZ136" s="54">
        <v>951687.08499999996</v>
      </c>
      <c r="BA136" s="74">
        <v>-930532</v>
      </c>
      <c r="BB136" s="51">
        <v>98188.452000521269</v>
      </c>
      <c r="BC136" s="51">
        <v>4798.9414776973499</v>
      </c>
      <c r="BD136" s="51">
        <v>1311.7086999999999</v>
      </c>
      <c r="BE136" s="51">
        <v>27940.829623502264</v>
      </c>
      <c r="BF136" s="51">
        <v>2938.014968922706</v>
      </c>
      <c r="BG136" s="51">
        <v>26223.688099212282</v>
      </c>
      <c r="BH136" s="51">
        <v>32195.603263554491</v>
      </c>
      <c r="BI136" s="51">
        <v>1971.8839135918058</v>
      </c>
      <c r="BJ136" s="51">
        <v>807.7819540403616</v>
      </c>
      <c r="BK136" s="51">
        <v>114789.14588136178</v>
      </c>
      <c r="BL136" s="51">
        <v>13567.63580033062</v>
      </c>
      <c r="BM136" s="51">
        <v>5893.1077277218692</v>
      </c>
      <c r="BN136" s="51">
        <v>28854.001896929189</v>
      </c>
      <c r="BO136" s="51">
        <v>97.856191445835123</v>
      </c>
      <c r="BP136" s="51">
        <v>2316.9136374225627</v>
      </c>
      <c r="BQ136" s="51">
        <v>8554.9732913134831</v>
      </c>
      <c r="BR136" s="51">
        <v>6.4817648145100808</v>
      </c>
      <c r="BS136" s="51">
        <v>42746.045132928091</v>
      </c>
      <c r="BT136" s="51">
        <v>6962.4558569186602</v>
      </c>
      <c r="BU136" s="51">
        <v>4375.973625108868</v>
      </c>
      <c r="BV136" s="51">
        <v>1225.3650622670193</v>
      </c>
      <c r="BW136" s="51">
        <v>188.33589416105681</v>
      </c>
      <c r="BX136" s="51">
        <v>-15727.624699477055</v>
      </c>
      <c r="BY136" s="51">
        <v>-873.06918136345428</v>
      </c>
      <c r="BZ136" s="51">
        <v>7758.21</v>
      </c>
      <c r="CA136" s="60">
        <v>641796.76977905387</v>
      </c>
    </row>
    <row r="137" spans="1:79" ht="16">
      <c r="A137" s="61">
        <v>2013</v>
      </c>
      <c r="B137" s="63">
        <v>2</v>
      </c>
      <c r="C137" s="69">
        <v>255124</v>
      </c>
      <c r="D137" s="69">
        <v>38975</v>
      </c>
      <c r="E137" s="43">
        <v>216149</v>
      </c>
      <c r="F137" s="43">
        <v>140975</v>
      </c>
      <c r="G137" s="43">
        <v>51595</v>
      </c>
      <c r="H137" s="43">
        <v>50581</v>
      </c>
      <c r="I137" s="43">
        <v>50705</v>
      </c>
      <c r="J137" s="43">
        <v>-124</v>
      </c>
      <c r="K137" s="43">
        <v>78763</v>
      </c>
      <c r="L137" s="43">
        <v>66790</v>
      </c>
      <c r="M137" s="43">
        <v>55835.477924796694</v>
      </c>
      <c r="N137" s="43">
        <v>12666.758733127055</v>
      </c>
      <c r="O137" s="43">
        <v>4501.4241431920564</v>
      </c>
      <c r="P137" s="43">
        <v>38667.295048477587</v>
      </c>
      <c r="Q137" s="43">
        <v>256172</v>
      </c>
      <c r="R137" s="43">
        <v>3844118.7716713627</v>
      </c>
      <c r="S137" s="44">
        <v>1.0041078064000251</v>
      </c>
      <c r="T137" s="44">
        <v>1.0615428267423301</v>
      </c>
      <c r="U137" s="44">
        <v>0.97798236263203797</v>
      </c>
      <c r="V137" s="44">
        <v>0.93635736120698154</v>
      </c>
      <c r="W137" s="44">
        <v>1.0514581719843072</v>
      </c>
      <c r="X137" s="44">
        <v>1.110360832459949</v>
      </c>
      <c r="Y137" s="44">
        <v>1.0940933267706896</v>
      </c>
      <c r="Z137" s="43">
        <v>2991.6390000000001</v>
      </c>
      <c r="AA137" s="72">
        <v>47052.112000000001</v>
      </c>
      <c r="AB137" s="43">
        <v>23917.845000000001</v>
      </c>
      <c r="AC137" s="43">
        <v>39548.527000000002</v>
      </c>
      <c r="AD137" s="73">
        <v>107.35186999999999</v>
      </c>
      <c r="AE137" s="43">
        <v>17842.583999999999</v>
      </c>
      <c r="AF137" s="46">
        <v>16210.468000000001</v>
      </c>
      <c r="AG137" s="47">
        <v>0.90852692636896104</v>
      </c>
      <c r="AH137" s="46">
        <v>15305.601000000001</v>
      </c>
      <c r="AI137" s="46">
        <v>13864.671</v>
      </c>
      <c r="AJ137" s="46">
        <v>3897.8580000000002</v>
      </c>
      <c r="AK137" s="46">
        <v>3637.232</v>
      </c>
      <c r="AL137" s="48">
        <v>25.400536712233066</v>
      </c>
      <c r="AM137" s="43">
        <v>7564687.2999999998</v>
      </c>
      <c r="AN137" s="62">
        <v>120926</v>
      </c>
      <c r="AO137" s="62">
        <v>19667</v>
      </c>
      <c r="AP137" s="43">
        <v>196482</v>
      </c>
      <c r="AQ137" s="44">
        <v>0.98988775020492059</v>
      </c>
      <c r="AR137" s="43">
        <v>10259.791924117999</v>
      </c>
      <c r="AS137" s="58">
        <v>1.22488</v>
      </c>
      <c r="AT137" s="46">
        <v>1546424</v>
      </c>
      <c r="AU137" s="46">
        <v>3122756</v>
      </c>
      <c r="AV137" s="45">
        <v>1.75</v>
      </c>
      <c r="AW137" s="45">
        <v>0.32300000000000001</v>
      </c>
      <c r="AX137" s="59">
        <v>0.76530612244897955</v>
      </c>
      <c r="AY137" s="59">
        <v>1.3066666666666666</v>
      </c>
      <c r="AZ137" s="54">
        <v>966065.51399999997</v>
      </c>
      <c r="BA137" s="74">
        <v>-928761</v>
      </c>
      <c r="BB137" s="51">
        <v>98786.410593227352</v>
      </c>
      <c r="BC137" s="51">
        <v>4656.5540313887805</v>
      </c>
      <c r="BD137" s="51">
        <v>1275.7512999999999</v>
      </c>
      <c r="BE137" s="51">
        <v>28747.020666282708</v>
      </c>
      <c r="BF137" s="51">
        <v>2885.5804908132632</v>
      </c>
      <c r="BG137" s="51">
        <v>26212.334541671367</v>
      </c>
      <c r="BH137" s="51">
        <v>32014.963018322578</v>
      </c>
      <c r="BI137" s="51">
        <v>1975.8725566415924</v>
      </c>
      <c r="BJ137" s="51">
        <v>1018.3339881070501</v>
      </c>
      <c r="BK137" s="51">
        <v>117881.24238480735</v>
      </c>
      <c r="BL137" s="51">
        <v>13700.853770923799</v>
      </c>
      <c r="BM137" s="51">
        <v>5869.604578633599</v>
      </c>
      <c r="BN137" s="51">
        <v>28640.112904773479</v>
      </c>
      <c r="BO137" s="51">
        <v>100.30945445991904</v>
      </c>
      <c r="BP137" s="51">
        <v>2186.1079804792462</v>
      </c>
      <c r="BQ137" s="51">
        <v>8927.5846069851468</v>
      </c>
      <c r="BR137" s="51">
        <v>7.8114525132566284</v>
      </c>
      <c r="BS137" s="51">
        <v>42905.565053191953</v>
      </c>
      <c r="BT137" s="51">
        <v>7039.7603478547453</v>
      </c>
      <c r="BU137" s="51">
        <v>4260.5985244468584</v>
      </c>
      <c r="BV137" s="51">
        <v>4129.4453705824781</v>
      </c>
      <c r="BW137" s="51">
        <v>113.48833996285268</v>
      </c>
      <c r="BX137" s="51">
        <v>-18249.683788656279</v>
      </c>
      <c r="BY137" s="51">
        <v>-845.14800292372161</v>
      </c>
      <c r="BZ137" s="51">
        <v>7588.6170000000002</v>
      </c>
      <c r="CA137" s="60">
        <v>641274.5470818046</v>
      </c>
    </row>
    <row r="138" spans="1:79" ht="16">
      <c r="A138" s="61">
        <v>2013</v>
      </c>
      <c r="B138" s="61">
        <v>3</v>
      </c>
      <c r="C138" s="69">
        <v>254950</v>
      </c>
      <c r="D138" s="69">
        <v>38527</v>
      </c>
      <c r="E138" s="43">
        <v>216423</v>
      </c>
      <c r="F138" s="43">
        <v>141220</v>
      </c>
      <c r="G138" s="43">
        <v>51599</v>
      </c>
      <c r="H138" s="43">
        <v>51182</v>
      </c>
      <c r="I138" s="43">
        <v>51381</v>
      </c>
      <c r="J138" s="43">
        <v>-199</v>
      </c>
      <c r="K138" s="43">
        <v>78171</v>
      </c>
      <c r="L138" s="43">
        <v>67222</v>
      </c>
      <c r="M138" s="43">
        <v>56183.03894361094</v>
      </c>
      <c r="N138" s="43">
        <v>13662.816989328259</v>
      </c>
      <c r="O138" s="43">
        <v>4412.2264455398918</v>
      </c>
      <c r="P138" s="43">
        <v>38107.995508742788</v>
      </c>
      <c r="Q138" s="43">
        <v>255692</v>
      </c>
      <c r="R138" s="43">
        <v>3848124.844932341</v>
      </c>
      <c r="S138" s="44">
        <v>1.0029103745832517</v>
      </c>
      <c r="T138" s="44">
        <v>1.057413964027758</v>
      </c>
      <c r="U138" s="44">
        <v>0.97604604740401946</v>
      </c>
      <c r="V138" s="44">
        <v>0.9427609427609428</v>
      </c>
      <c r="W138" s="44">
        <v>1.0562868582978342</v>
      </c>
      <c r="X138" s="44">
        <v>1.1138020290976169</v>
      </c>
      <c r="Y138" s="44">
        <v>1.1126025111715019</v>
      </c>
      <c r="Z138" s="43">
        <v>3005.2909</v>
      </c>
      <c r="AA138" s="72">
        <v>46936.906000000003</v>
      </c>
      <c r="AB138" s="43">
        <v>23895.256999999998</v>
      </c>
      <c r="AC138" s="43">
        <v>39446.612999999998</v>
      </c>
      <c r="AD138" s="73">
        <v>94.833339999999993</v>
      </c>
      <c r="AE138" s="43">
        <v>17828.170999999998</v>
      </c>
      <c r="AF138" s="46">
        <v>16184.635</v>
      </c>
      <c r="AG138" s="47">
        <v>0.90781241665227475</v>
      </c>
      <c r="AH138" s="46">
        <v>15314.728999999999</v>
      </c>
      <c r="AI138" s="46">
        <v>13839.406999999999</v>
      </c>
      <c r="AJ138" s="46">
        <v>3909.0430000000001</v>
      </c>
      <c r="AK138" s="46">
        <v>3652.277</v>
      </c>
      <c r="AL138" s="48">
        <v>25.390335831081458</v>
      </c>
      <c r="AM138" s="43">
        <v>7534879.2999999998</v>
      </c>
      <c r="AN138" s="43">
        <v>121151</v>
      </c>
      <c r="AO138" s="43">
        <v>19797</v>
      </c>
      <c r="AP138" s="43">
        <v>196626</v>
      </c>
      <c r="AQ138" s="44">
        <v>0.99251551117782888</v>
      </c>
      <c r="AR138" s="43">
        <v>10186.01562165323</v>
      </c>
      <c r="AS138" s="58">
        <v>1.2970266666666666</v>
      </c>
      <c r="AT138" s="46">
        <v>1544188</v>
      </c>
      <c r="AU138" s="46">
        <v>3072240</v>
      </c>
      <c r="AV138" s="45">
        <v>0.73350000000000004</v>
      </c>
      <c r="AW138" s="45">
        <v>0.253</v>
      </c>
      <c r="AX138" s="59">
        <v>0.75490689481630602</v>
      </c>
      <c r="AY138" s="59">
        <v>1.3246666666666667</v>
      </c>
      <c r="AZ138" s="54">
        <v>976592.93700000003</v>
      </c>
      <c r="BA138" s="74">
        <v>-953596</v>
      </c>
      <c r="BB138" s="51">
        <v>98827.539219499478</v>
      </c>
      <c r="BC138" s="51">
        <v>4744.8819297111795</v>
      </c>
      <c r="BD138" s="51">
        <v>1233.9834000000001</v>
      </c>
      <c r="BE138" s="51">
        <v>28720.025304550021</v>
      </c>
      <c r="BF138" s="51">
        <v>2888.0129836675387</v>
      </c>
      <c r="BG138" s="51">
        <v>26312.558151044312</v>
      </c>
      <c r="BH138" s="51">
        <v>32021.436626030758</v>
      </c>
      <c r="BI138" s="51">
        <v>1865.7307024445795</v>
      </c>
      <c r="BJ138" s="51">
        <v>1040.9101220510877</v>
      </c>
      <c r="BK138" s="51">
        <v>118478.45808400944</v>
      </c>
      <c r="BL138" s="51">
        <v>13736.213844000087</v>
      </c>
      <c r="BM138" s="51">
        <v>5693.5377581908951</v>
      </c>
      <c r="BN138" s="51">
        <v>28611.104544016154</v>
      </c>
      <c r="BO138" s="51">
        <v>102.3610177660109</v>
      </c>
      <c r="BP138" s="51">
        <v>2955.8107824464018</v>
      </c>
      <c r="BQ138" s="51">
        <v>9086.6653940767428</v>
      </c>
      <c r="BR138" s="51">
        <v>-168.29669037676362</v>
      </c>
      <c r="BS138" s="51">
        <v>43213.683372254804</v>
      </c>
      <c r="BT138" s="51">
        <v>6927.8917595601242</v>
      </c>
      <c r="BU138" s="51">
        <v>4497.201325804459</v>
      </c>
      <c r="BV138" s="51">
        <v>3695.7883841118446</v>
      </c>
      <c r="BW138" s="51">
        <v>126.49659215868326</v>
      </c>
      <c r="BX138" s="51">
        <v>-18829.635290549959</v>
      </c>
      <c r="BY138" s="51">
        <v>-821.28357396000388</v>
      </c>
      <c r="BZ138" s="51">
        <v>7366.4880000000003</v>
      </c>
      <c r="CA138" s="60">
        <v>640528.51504284306</v>
      </c>
    </row>
    <row r="139" spans="1:79" ht="16">
      <c r="A139" s="61">
        <v>2013</v>
      </c>
      <c r="B139" s="63">
        <v>4</v>
      </c>
      <c r="C139" s="69">
        <v>255677</v>
      </c>
      <c r="D139" s="69">
        <v>38501</v>
      </c>
      <c r="E139" s="43">
        <v>217176</v>
      </c>
      <c r="F139" s="43">
        <v>142078</v>
      </c>
      <c r="G139" s="43">
        <v>51789</v>
      </c>
      <c r="H139" s="43">
        <v>51114</v>
      </c>
      <c r="I139" s="43">
        <v>51378</v>
      </c>
      <c r="J139" s="43">
        <v>-264</v>
      </c>
      <c r="K139" s="43">
        <v>78664</v>
      </c>
      <c r="L139" s="43">
        <v>67968</v>
      </c>
      <c r="M139" s="43">
        <v>56631.472556966102</v>
      </c>
      <c r="N139" s="43">
        <v>13925.941454470318</v>
      </c>
      <c r="O139" s="43">
        <v>5582.1827353557892</v>
      </c>
      <c r="P139" s="43">
        <v>37123.348367140003</v>
      </c>
      <c r="Q139" s="43">
        <v>257344</v>
      </c>
      <c r="R139" s="43">
        <v>3852013.7547231205</v>
      </c>
      <c r="S139" s="44">
        <v>1.0065199450869653</v>
      </c>
      <c r="T139" s="44">
        <v>1.0588901870803362</v>
      </c>
      <c r="U139" s="44">
        <v>0.97383614281024933</v>
      </c>
      <c r="V139" s="44">
        <v>0.93880649305150066</v>
      </c>
      <c r="W139" s="44">
        <v>1.0584257093460796</v>
      </c>
      <c r="X139" s="44">
        <v>1.1012241054613936</v>
      </c>
      <c r="Y139" s="44">
        <v>1.129933482803398</v>
      </c>
      <c r="Z139" s="43">
        <v>3013.9602</v>
      </c>
      <c r="AA139" s="72">
        <v>46857.262000000002</v>
      </c>
      <c r="AB139" s="43">
        <v>23763.119999999999</v>
      </c>
      <c r="AC139" s="43">
        <v>39374.608</v>
      </c>
      <c r="AD139" s="73">
        <v>83.42832700000001</v>
      </c>
      <c r="AE139" s="43">
        <v>17817.601999999999</v>
      </c>
      <c r="AF139" s="46">
        <v>16174.907999999999</v>
      </c>
      <c r="AG139" s="47">
        <v>0.90780498969502188</v>
      </c>
      <c r="AH139" s="46">
        <v>15317.771000000001</v>
      </c>
      <c r="AI139" s="46">
        <v>13844.393</v>
      </c>
      <c r="AJ139" s="46">
        <v>3916.855</v>
      </c>
      <c r="AK139" s="46">
        <v>3656.3029999999999</v>
      </c>
      <c r="AL139" s="48">
        <v>25.01993845925956</v>
      </c>
      <c r="AM139" s="43">
        <v>7566764</v>
      </c>
      <c r="AN139" s="43">
        <v>120997</v>
      </c>
      <c r="AO139" s="43">
        <v>20053</v>
      </c>
      <c r="AP139" s="43">
        <v>197123</v>
      </c>
      <c r="AQ139" s="44">
        <v>0.99454215190303197</v>
      </c>
      <c r="AR139" s="43">
        <v>10111.446189618859</v>
      </c>
      <c r="AS139" s="58">
        <v>1.2848666666666668</v>
      </c>
      <c r="AT139" s="46">
        <v>1574506</v>
      </c>
      <c r="AU139" s="46">
        <v>3038835</v>
      </c>
      <c r="AV139" s="45" t="s">
        <v>240</v>
      </c>
      <c r="AW139" s="45">
        <v>0.193</v>
      </c>
      <c r="AX139" s="59">
        <v>0.73493385595296423</v>
      </c>
      <c r="AY139" s="59">
        <v>1.3606666666666667</v>
      </c>
      <c r="AZ139" s="54">
        <v>979030.88</v>
      </c>
      <c r="BA139" s="74">
        <v>-976711</v>
      </c>
      <c r="BB139" s="51">
        <v>99836.598186751929</v>
      </c>
      <c r="BC139" s="51">
        <v>4746.6225612026901</v>
      </c>
      <c r="BD139" s="51">
        <v>1268.5565999999999</v>
      </c>
      <c r="BE139" s="51">
        <v>29602.124405664996</v>
      </c>
      <c r="BF139" s="51">
        <v>2875.3915565964926</v>
      </c>
      <c r="BG139" s="51">
        <v>26425.419208072042</v>
      </c>
      <c r="BH139" s="51">
        <v>31984.997092092173</v>
      </c>
      <c r="BI139" s="51">
        <v>1962.5128273220228</v>
      </c>
      <c r="BJ139" s="51">
        <v>970.97393580150072</v>
      </c>
      <c r="BK139" s="51">
        <v>116177.15364982148</v>
      </c>
      <c r="BL139" s="51">
        <v>13773.296584745498</v>
      </c>
      <c r="BM139" s="51">
        <v>5637.7499354536394</v>
      </c>
      <c r="BN139" s="51">
        <v>28605.780654281181</v>
      </c>
      <c r="BO139" s="51">
        <v>93.473336328234936</v>
      </c>
      <c r="BP139" s="51">
        <v>3296.1675996517893</v>
      </c>
      <c r="BQ139" s="51">
        <v>9098.7767076246273</v>
      </c>
      <c r="BR139" s="51">
        <v>352.00347304899691</v>
      </c>
      <c r="BS139" s="51">
        <v>41897.70644162516</v>
      </c>
      <c r="BT139" s="51">
        <v>7273.8920356664712</v>
      </c>
      <c r="BU139" s="51">
        <v>4294.2265246398119</v>
      </c>
      <c r="BV139" s="51">
        <v>1646.4011830386582</v>
      </c>
      <c r="BW139" s="51">
        <v>207.67917371740728</v>
      </c>
      <c r="BX139" s="51">
        <v>-15603.056221316736</v>
      </c>
      <c r="BY139" s="51">
        <v>-737.49924175282013</v>
      </c>
      <c r="BZ139" s="51">
        <v>7091.8239999999996</v>
      </c>
      <c r="CA139" s="60">
        <v>639756.39092843432</v>
      </c>
    </row>
    <row r="140" spans="1:79" ht="16">
      <c r="A140" s="64">
        <v>2014</v>
      </c>
      <c r="B140" s="61">
        <v>1</v>
      </c>
      <c r="C140" s="69">
        <v>256688</v>
      </c>
      <c r="D140" s="69">
        <v>38712</v>
      </c>
      <c r="E140" s="43">
        <v>217976</v>
      </c>
      <c r="F140" s="43">
        <v>142059</v>
      </c>
      <c r="G140" s="43">
        <v>51637</v>
      </c>
      <c r="H140" s="43">
        <v>53434</v>
      </c>
      <c r="I140" s="43">
        <v>53148</v>
      </c>
      <c r="J140" s="43">
        <v>286</v>
      </c>
      <c r="K140" s="43">
        <v>79591</v>
      </c>
      <c r="L140" s="43">
        <v>70033</v>
      </c>
      <c r="M140" s="43">
        <v>58646.194804812752</v>
      </c>
      <c r="N140" s="43">
        <v>13955.280433365253</v>
      </c>
      <c r="O140" s="43">
        <v>5006.5699011270463</v>
      </c>
      <c r="P140" s="43">
        <v>39684.344470320459</v>
      </c>
      <c r="Q140" s="43">
        <v>257302</v>
      </c>
      <c r="R140" s="43">
        <v>3858174.9389012745</v>
      </c>
      <c r="S140" s="44">
        <v>1.0023920089758773</v>
      </c>
      <c r="T140" s="44">
        <v>1.0596794289696534</v>
      </c>
      <c r="U140" s="44">
        <v>0.97807773495749173</v>
      </c>
      <c r="V140" s="44">
        <v>0.93454128095130584</v>
      </c>
      <c r="W140" s="44">
        <v>1.0419771079644684</v>
      </c>
      <c r="X140" s="44">
        <v>1.094698213699256</v>
      </c>
      <c r="Y140" s="44">
        <v>1.1306670054152665</v>
      </c>
      <c r="Z140" s="43">
        <v>3029.6929</v>
      </c>
      <c r="AA140" s="72">
        <v>46771.341</v>
      </c>
      <c r="AB140" s="43">
        <v>23623.449000000001</v>
      </c>
      <c r="AC140" s="43">
        <v>39297.345999999998</v>
      </c>
      <c r="AD140" s="73">
        <v>77.38831900000001</v>
      </c>
      <c r="AE140" s="43">
        <v>17849.425999999999</v>
      </c>
      <c r="AF140" s="46">
        <v>16229.450999999999</v>
      </c>
      <c r="AG140" s="47">
        <v>0.90924217955244047</v>
      </c>
      <c r="AH140" s="46">
        <v>15336.906999999999</v>
      </c>
      <c r="AI140" s="46">
        <v>13889.236000000001</v>
      </c>
      <c r="AJ140" s="46">
        <v>3945.7170000000001</v>
      </c>
      <c r="AK140" s="46">
        <v>3681.9209999999998</v>
      </c>
      <c r="AL140" s="48">
        <v>24.44191362573687</v>
      </c>
      <c r="AM140" s="43">
        <v>7566495.7000000002</v>
      </c>
      <c r="AN140" s="43">
        <v>121069</v>
      </c>
      <c r="AO140" s="43">
        <v>20037</v>
      </c>
      <c r="AP140" s="43">
        <v>197939</v>
      </c>
      <c r="AQ140" s="44">
        <v>0.98973594026646838</v>
      </c>
      <c r="AR140" s="43">
        <v>9961.8294141427941</v>
      </c>
      <c r="AS140" s="58">
        <v>1.2187699999999999</v>
      </c>
      <c r="AT140" s="46">
        <v>1586660</v>
      </c>
      <c r="AU140" s="46">
        <v>3027904</v>
      </c>
      <c r="AV140" s="45">
        <v>0.7</v>
      </c>
      <c r="AW140" s="45">
        <v>0.19000000000000003</v>
      </c>
      <c r="AX140" s="59">
        <v>0.73010464833292776</v>
      </c>
      <c r="AY140" s="59">
        <v>1.3696666666666666</v>
      </c>
      <c r="AZ140" s="54">
        <v>1007538.73</v>
      </c>
      <c r="BA140" s="74">
        <v>-1004402</v>
      </c>
      <c r="BB140" s="51">
        <v>100340.7062700169</v>
      </c>
      <c r="BC140" s="51">
        <v>4814.3639307472858</v>
      </c>
      <c r="BD140" s="51">
        <v>1220.0362</v>
      </c>
      <c r="BE140" s="51">
        <v>29346.059276974884</v>
      </c>
      <c r="BF140" s="51">
        <v>2794.6267798010022</v>
      </c>
      <c r="BG140" s="51">
        <v>26373.200722519181</v>
      </c>
      <c r="BH140" s="51">
        <v>32406.109125468411</v>
      </c>
      <c r="BI140" s="51">
        <v>1891.2321447200422</v>
      </c>
      <c r="BJ140" s="51">
        <v>1495.0780897860975</v>
      </c>
      <c r="BK140" s="51">
        <v>115352.69428890085</v>
      </c>
      <c r="BL140" s="51">
        <v>13816.963921611867</v>
      </c>
      <c r="BM140" s="51">
        <v>5585.3835086417466</v>
      </c>
      <c r="BN140" s="51">
        <v>28569.132408547779</v>
      </c>
      <c r="BO140" s="51">
        <v>101.04653286734153</v>
      </c>
      <c r="BP140" s="51">
        <v>2482.7452303660648</v>
      </c>
      <c r="BQ140" s="51">
        <v>9081.5583094737267</v>
      </c>
      <c r="BR140" s="51">
        <v>8.2105994884589997</v>
      </c>
      <c r="BS140" s="51">
        <v>42560.057919869731</v>
      </c>
      <c r="BT140" s="51">
        <v>6894.573639918478</v>
      </c>
      <c r="BU140" s="51">
        <v>4261.8615</v>
      </c>
      <c r="BV140" s="51">
        <v>1759.7228286626662</v>
      </c>
      <c r="BW140" s="51">
        <v>231.43788945299715</v>
      </c>
      <c r="BX140" s="51">
        <v>-14665.799352316069</v>
      </c>
      <c r="BY140" s="51">
        <v>-346.1886665678764</v>
      </c>
      <c r="BZ140" s="51">
        <v>6583.482</v>
      </c>
      <c r="CA140" s="60">
        <v>638963.80985613086</v>
      </c>
    </row>
    <row r="141" spans="1:79" ht="16">
      <c r="A141" s="64">
        <v>2014</v>
      </c>
      <c r="B141" s="63">
        <v>2</v>
      </c>
      <c r="C141" s="69">
        <v>257680</v>
      </c>
      <c r="D141" s="69">
        <v>38600</v>
      </c>
      <c r="E141" s="43">
        <v>219080</v>
      </c>
      <c r="F141" s="43">
        <v>143115</v>
      </c>
      <c r="G141" s="43">
        <v>51316</v>
      </c>
      <c r="H141" s="43">
        <v>53788</v>
      </c>
      <c r="I141" s="43">
        <v>53488</v>
      </c>
      <c r="J141" s="43">
        <v>300</v>
      </c>
      <c r="K141" s="43">
        <v>80468</v>
      </c>
      <c r="L141" s="43">
        <v>71007</v>
      </c>
      <c r="M141" s="43">
        <v>59094.089371341157</v>
      </c>
      <c r="N141" s="43">
        <v>14266.975299673599</v>
      </c>
      <c r="O141" s="43">
        <v>5353.0708025550712</v>
      </c>
      <c r="P141" s="43">
        <v>39474.043269112488</v>
      </c>
      <c r="Q141" s="43">
        <v>257889</v>
      </c>
      <c r="R141" s="43">
        <v>3864614.5115828332</v>
      </c>
      <c r="S141" s="44">
        <v>1.0008110835144366</v>
      </c>
      <c r="T141" s="44">
        <v>1.0665408936868952</v>
      </c>
      <c r="U141" s="44">
        <v>0.98061033595759606</v>
      </c>
      <c r="V141" s="44">
        <v>0.93445258749626081</v>
      </c>
      <c r="W141" s="44">
        <v>1.0374807376845454</v>
      </c>
      <c r="X141" s="44">
        <v>1.1107778106383879</v>
      </c>
      <c r="Y141" s="44">
        <v>1.148391774983845</v>
      </c>
      <c r="Z141" s="43">
        <v>3038.9386</v>
      </c>
      <c r="AA141" s="72">
        <v>46778.3</v>
      </c>
      <c r="AB141" s="43">
        <v>23652.434999999998</v>
      </c>
      <c r="AC141" s="43">
        <v>39342.684732044996</v>
      </c>
      <c r="AD141" s="73">
        <v>73.443449999999999</v>
      </c>
      <c r="AE141" s="43">
        <v>18002.885999999999</v>
      </c>
      <c r="AF141" s="46">
        <v>16349.736000000001</v>
      </c>
      <c r="AG141" s="47">
        <v>0.90817305625331413</v>
      </c>
      <c r="AH141" s="46">
        <v>15496.736000000001</v>
      </c>
      <c r="AI141" s="46">
        <v>14010.494000000001</v>
      </c>
      <c r="AJ141" s="46">
        <v>3954.6170000000002</v>
      </c>
      <c r="AK141" s="46">
        <v>3687.68</v>
      </c>
      <c r="AL141" s="48">
        <v>23.885697180861087</v>
      </c>
      <c r="AM141" s="43">
        <v>7623893.7999999998</v>
      </c>
      <c r="AN141" s="43">
        <v>122507</v>
      </c>
      <c r="AO141" s="43">
        <v>20421</v>
      </c>
      <c r="AP141" s="43">
        <v>198659</v>
      </c>
      <c r="AQ141" s="44">
        <v>0.99136386817781408</v>
      </c>
      <c r="AR141" s="43">
        <v>9915.3703243541477</v>
      </c>
      <c r="AS141" s="58">
        <v>1.2496233333333335</v>
      </c>
      <c r="AT141" s="46">
        <v>1637847</v>
      </c>
      <c r="AU141" s="46">
        <v>3051180</v>
      </c>
      <c r="AV141" s="45">
        <v>0.55000000000000004</v>
      </c>
      <c r="AW141" s="45">
        <v>0.20333333333333334</v>
      </c>
      <c r="AX141" s="59">
        <v>0.72939460247994181</v>
      </c>
      <c r="AY141" s="59">
        <v>1.3709999999999998</v>
      </c>
      <c r="AZ141" s="54">
        <v>1021335.355</v>
      </c>
      <c r="BA141" s="74">
        <v>-1025100</v>
      </c>
      <c r="BB141" s="51">
        <v>100086.96486836516</v>
      </c>
      <c r="BC141" s="51">
        <v>4940.4908502000299</v>
      </c>
      <c r="BD141" s="51">
        <v>1140.4572000000001</v>
      </c>
      <c r="BE141" s="51">
        <v>29694.067881369421</v>
      </c>
      <c r="BF141" s="51">
        <v>2668.5194352520098</v>
      </c>
      <c r="BG141" s="51">
        <v>26158.021778301223</v>
      </c>
      <c r="BH141" s="51">
        <v>32297.436786430564</v>
      </c>
      <c r="BI141" s="51">
        <v>1897.5441228824736</v>
      </c>
      <c r="BJ141" s="51">
        <v>1290.4268139294234</v>
      </c>
      <c r="BK141" s="51">
        <v>115910.14895185045</v>
      </c>
      <c r="BL141" s="51">
        <v>13728.589300150586</v>
      </c>
      <c r="BM141" s="51">
        <v>5302.3275370564761</v>
      </c>
      <c r="BN141" s="51">
        <v>28719.274912695604</v>
      </c>
      <c r="BO141" s="51">
        <v>120.73772856959238</v>
      </c>
      <c r="BP141" s="51">
        <v>3142.261753874629</v>
      </c>
      <c r="BQ141" s="51">
        <v>9017.5149394961118</v>
      </c>
      <c r="BR141" s="51">
        <v>81.967661322928208</v>
      </c>
      <c r="BS141" s="51">
        <v>42577.089712705027</v>
      </c>
      <c r="BT141" s="51">
        <v>6882.2402573128302</v>
      </c>
      <c r="BU141" s="51">
        <v>4414.5838999999996</v>
      </c>
      <c r="BV141" s="51">
        <v>1712.367351770765</v>
      </c>
      <c r="BW141" s="51">
        <v>211.19389689588925</v>
      </c>
      <c r="BX141" s="51">
        <v>-15481.3385283958</v>
      </c>
      <c r="BY141" s="51">
        <v>-341.84555508949285</v>
      </c>
      <c r="BZ141" s="51">
        <v>6276.2049999999999</v>
      </c>
      <c r="CA141" s="60">
        <v>637877.27125341445</v>
      </c>
    </row>
    <row r="142" spans="1:79" ht="16">
      <c r="A142" s="64">
        <v>2014</v>
      </c>
      <c r="B142" s="61">
        <v>3</v>
      </c>
      <c r="C142" s="69">
        <v>259433</v>
      </c>
      <c r="D142" s="69">
        <v>38403</v>
      </c>
      <c r="E142" s="43">
        <v>221030</v>
      </c>
      <c r="F142" s="43">
        <v>143843</v>
      </c>
      <c r="G142" s="43">
        <v>51363</v>
      </c>
      <c r="H142" s="43">
        <v>53935</v>
      </c>
      <c r="I142" s="43">
        <v>53566</v>
      </c>
      <c r="J142" s="43">
        <v>369</v>
      </c>
      <c r="K142" s="43">
        <v>82438</v>
      </c>
      <c r="L142" s="43">
        <v>72146</v>
      </c>
      <c r="M142" s="43">
        <v>59967.883681934516</v>
      </c>
      <c r="N142" s="43">
        <v>14915.518333930358</v>
      </c>
      <c r="O142" s="43">
        <v>5095.9032636514949</v>
      </c>
      <c r="P142" s="43">
        <v>39956.462084352657</v>
      </c>
      <c r="Q142" s="43">
        <v>259888</v>
      </c>
      <c r="R142" s="43">
        <v>3871122.0563188214</v>
      </c>
      <c r="S142" s="44">
        <v>1.0017538246869133</v>
      </c>
      <c r="T142" s="44">
        <v>1.0602670967652232</v>
      </c>
      <c r="U142" s="44">
        <v>0.98528123357280528</v>
      </c>
      <c r="V142" s="44">
        <v>0.93494007392749134</v>
      </c>
      <c r="W142" s="44">
        <v>1.0437055726727966</v>
      </c>
      <c r="X142" s="44">
        <v>1.1054528317578245</v>
      </c>
      <c r="Y142" s="44">
        <v>1.1048180490514203</v>
      </c>
      <c r="Z142" s="43">
        <v>3053.6390000000001</v>
      </c>
      <c r="AA142" s="72">
        <v>46725.402000000002</v>
      </c>
      <c r="AB142" s="43">
        <v>23635.096999999998</v>
      </c>
      <c r="AC142" s="43">
        <v>39337.681133238228</v>
      </c>
      <c r="AD142" s="73">
        <v>79.822035999999997</v>
      </c>
      <c r="AE142" s="43">
        <v>18087.102999999999</v>
      </c>
      <c r="AF142" s="46">
        <v>16439.061000000002</v>
      </c>
      <c r="AG142" s="47">
        <v>0.90888303118525959</v>
      </c>
      <c r="AH142" s="46">
        <v>15575.59</v>
      </c>
      <c r="AI142" s="46">
        <v>14085.299000000001</v>
      </c>
      <c r="AJ142" s="46">
        <v>3957.1909999999998</v>
      </c>
      <c r="AK142" s="46">
        <v>3693.02</v>
      </c>
      <c r="AL142" s="48">
        <v>23.473540218599485</v>
      </c>
      <c r="AM142" s="43">
        <v>7649971.7000000002</v>
      </c>
      <c r="AN142" s="43">
        <v>123596</v>
      </c>
      <c r="AO142" s="43">
        <v>20754</v>
      </c>
      <c r="AP142" s="43">
        <v>200276</v>
      </c>
      <c r="AQ142" s="44">
        <v>0.99017089898985666</v>
      </c>
      <c r="AR142" s="43">
        <v>9897.8147063808283</v>
      </c>
      <c r="AS142" s="58">
        <v>1.2675633333333334</v>
      </c>
      <c r="AT142" s="46">
        <v>1701582</v>
      </c>
      <c r="AU142" s="46">
        <v>3097398</v>
      </c>
      <c r="AV142" s="45">
        <v>0.42</v>
      </c>
      <c r="AW142" s="45">
        <v>0.25333333333333335</v>
      </c>
      <c r="AX142" s="59">
        <v>0.75452716297786726</v>
      </c>
      <c r="AY142" s="59">
        <v>1.3253333333333333</v>
      </c>
      <c r="AZ142" s="54">
        <v>1028834.442</v>
      </c>
      <c r="BA142" s="74">
        <v>-1014787</v>
      </c>
      <c r="BB142" s="51">
        <v>101101.21374962556</v>
      </c>
      <c r="BC142" s="51">
        <v>4957.9940701154783</v>
      </c>
      <c r="BD142" s="51">
        <v>1144.1831999999999</v>
      </c>
      <c r="BE142" s="51">
        <v>30097.973882730563</v>
      </c>
      <c r="BF142" s="51">
        <v>2534.0133889428348</v>
      </c>
      <c r="BG142" s="51">
        <v>26382.470613876518</v>
      </c>
      <c r="BH142" s="51">
        <v>32641.231397349413</v>
      </c>
      <c r="BI142" s="51">
        <v>1879.7546884786632</v>
      </c>
      <c r="BJ142" s="51">
        <v>1463.5925081320979</v>
      </c>
      <c r="BK142" s="51">
        <v>115770.90228498531</v>
      </c>
      <c r="BL142" s="51">
        <v>13773.494105831889</v>
      </c>
      <c r="BM142" s="51">
        <v>5172.5458530905908</v>
      </c>
      <c r="BN142" s="51">
        <v>28886.7821454273</v>
      </c>
      <c r="BO142" s="51">
        <v>111.64447843185525</v>
      </c>
      <c r="BP142" s="51">
        <v>2736.2442898349304</v>
      </c>
      <c r="BQ142" s="51">
        <v>9002.0335500852107</v>
      </c>
      <c r="BR142" s="51">
        <v>-342.71193654132213</v>
      </c>
      <c r="BS142" s="51">
        <v>42652.159876085032</v>
      </c>
      <c r="BT142" s="51">
        <v>7002.080868581209</v>
      </c>
      <c r="BU142" s="51">
        <v>4008.0421999999999</v>
      </c>
      <c r="BV142" s="51">
        <v>2568.2388066815379</v>
      </c>
      <c r="BW142" s="51">
        <v>200.34804747709774</v>
      </c>
      <c r="BX142" s="51">
        <v>-14343.759685592233</v>
      </c>
      <c r="BY142" s="51">
        <v>-325.92884976751299</v>
      </c>
      <c r="BZ142" s="51">
        <v>5988.85</v>
      </c>
      <c r="CA142" s="60">
        <v>636660.45773597911</v>
      </c>
    </row>
    <row r="143" spans="1:79" ht="16">
      <c r="A143" s="64">
        <v>2014</v>
      </c>
      <c r="B143" s="63">
        <v>4</v>
      </c>
      <c r="C143" s="69">
        <v>261379</v>
      </c>
      <c r="D143" s="69">
        <v>38638</v>
      </c>
      <c r="E143" s="43">
        <v>222741</v>
      </c>
      <c r="F143" s="43">
        <v>144755</v>
      </c>
      <c r="G143" s="43">
        <v>51364</v>
      </c>
      <c r="H143" s="43">
        <v>54436</v>
      </c>
      <c r="I143" s="43">
        <v>53902</v>
      </c>
      <c r="J143" s="43">
        <v>534</v>
      </c>
      <c r="K143" s="43">
        <v>83103</v>
      </c>
      <c r="L143" s="43">
        <v>72279</v>
      </c>
      <c r="M143" s="43">
        <v>60186.832141911567</v>
      </c>
      <c r="N143" s="43">
        <v>14544.774573090808</v>
      </c>
      <c r="O143" s="43">
        <v>6059.1464779405906</v>
      </c>
      <c r="P143" s="43">
        <v>39582.911090880167</v>
      </c>
      <c r="Q143" s="43">
        <v>262741</v>
      </c>
      <c r="R143" s="43">
        <v>3878050.738940252</v>
      </c>
      <c r="S143" s="44">
        <v>1.0052108241289468</v>
      </c>
      <c r="T143" s="44">
        <v>1.056909951297019</v>
      </c>
      <c r="U143" s="44">
        <v>0.98541780235184173</v>
      </c>
      <c r="V143" s="44">
        <v>0.93749768097658714</v>
      </c>
      <c r="W143" s="44">
        <v>1.0474351106458251</v>
      </c>
      <c r="X143" s="44">
        <v>1.0929315568837421</v>
      </c>
      <c r="Y143" s="44">
        <v>1.0293920910597214</v>
      </c>
      <c r="Z143" s="43">
        <v>3070.1212999999998</v>
      </c>
      <c r="AA143" s="72">
        <v>46678.741999999998</v>
      </c>
      <c r="AB143" s="43">
        <v>23682.894</v>
      </c>
      <c r="AC143" s="43">
        <v>39337.885361760949</v>
      </c>
      <c r="AD143" s="73">
        <v>85.804287000000002</v>
      </c>
      <c r="AE143" s="43">
        <v>18217.186000000002</v>
      </c>
      <c r="AF143" s="46">
        <v>16555.605</v>
      </c>
      <c r="AG143" s="47">
        <v>0.90879046851692669</v>
      </c>
      <c r="AH143" s="46">
        <v>15699.933999999999</v>
      </c>
      <c r="AI143" s="46">
        <v>14212.69</v>
      </c>
      <c r="AJ143" s="46">
        <v>3965.3960000000002</v>
      </c>
      <c r="AK143" s="46">
        <v>3703.1260000000002</v>
      </c>
      <c r="AL143" s="48">
        <v>23.078716646707111</v>
      </c>
      <c r="AM143" s="43">
        <v>7728551.9000000004</v>
      </c>
      <c r="AN143" s="43">
        <v>124471</v>
      </c>
      <c r="AO143" s="43">
        <v>21120</v>
      </c>
      <c r="AP143" s="43">
        <v>201621</v>
      </c>
      <c r="AQ143" s="44">
        <v>0.99353198007150612</v>
      </c>
      <c r="AR143" s="43">
        <v>9909.1676443867418</v>
      </c>
      <c r="AS143" s="58">
        <v>1.1866633333333332</v>
      </c>
      <c r="AT143" s="46">
        <v>1748122</v>
      </c>
      <c r="AU143" s="46">
        <v>3113446</v>
      </c>
      <c r="AV143" s="45">
        <v>0.28999999999999998</v>
      </c>
      <c r="AW143" s="45">
        <v>0.23</v>
      </c>
      <c r="AX143" s="59">
        <v>0.80064051240992784</v>
      </c>
      <c r="AY143" s="59">
        <v>1.2490000000000001</v>
      </c>
      <c r="AZ143" s="54">
        <v>1041623.645</v>
      </c>
      <c r="BA143" s="74">
        <v>-1016562</v>
      </c>
      <c r="BB143" s="51">
        <v>101953.11511199239</v>
      </c>
      <c r="BC143" s="51">
        <v>4956.1511489372033</v>
      </c>
      <c r="BD143" s="51">
        <v>1079.3234</v>
      </c>
      <c r="BE143" s="51">
        <v>30505.898958925132</v>
      </c>
      <c r="BF143" s="51">
        <v>2362.8403960041542</v>
      </c>
      <c r="BG143" s="51">
        <v>26692.306885303071</v>
      </c>
      <c r="BH143" s="51">
        <v>32707.222690751616</v>
      </c>
      <c r="BI143" s="51">
        <v>1925.4690439188209</v>
      </c>
      <c r="BJ143" s="51">
        <v>1723.9025881523812</v>
      </c>
      <c r="BK143" s="51">
        <v>118390.25447426339</v>
      </c>
      <c r="BL143" s="51">
        <v>13870.95267240566</v>
      </c>
      <c r="BM143" s="51">
        <v>6182.7431012111856</v>
      </c>
      <c r="BN143" s="51">
        <v>29030.810533329328</v>
      </c>
      <c r="BO143" s="51">
        <v>104.57126013121081</v>
      </c>
      <c r="BP143" s="51">
        <v>2964.7487259243753</v>
      </c>
      <c r="BQ143" s="51">
        <v>8963.8932009449454</v>
      </c>
      <c r="BR143" s="51">
        <v>306.53367572993488</v>
      </c>
      <c r="BS143" s="51">
        <v>43263.692491340204</v>
      </c>
      <c r="BT143" s="51">
        <v>6888.1052341874856</v>
      </c>
      <c r="BU143" s="51">
        <v>4172.5123999999996</v>
      </c>
      <c r="BV143" s="51">
        <v>2462.67101288503</v>
      </c>
      <c r="BW143" s="51">
        <v>179.02016617401586</v>
      </c>
      <c r="BX143" s="51">
        <v>-16101.102433695884</v>
      </c>
      <c r="BY143" s="51">
        <v>-336.03692857511766</v>
      </c>
      <c r="BZ143" s="51">
        <v>5721.4160000000002</v>
      </c>
      <c r="CA143" s="60">
        <v>636518.97227325651</v>
      </c>
    </row>
    <row r="144" spans="1:79" ht="16">
      <c r="A144" s="64">
        <v>2015</v>
      </c>
      <c r="B144" s="61">
        <v>1</v>
      </c>
      <c r="C144" s="69">
        <v>264443</v>
      </c>
      <c r="D144" s="69">
        <v>38714</v>
      </c>
      <c r="E144" s="43">
        <v>225729</v>
      </c>
      <c r="F144" s="43">
        <v>145909</v>
      </c>
      <c r="G144" s="43">
        <v>52045</v>
      </c>
      <c r="H144" s="43">
        <v>56985</v>
      </c>
      <c r="I144" s="43">
        <v>55641</v>
      </c>
      <c r="J144" s="43">
        <v>1344</v>
      </c>
      <c r="K144" s="43">
        <v>83397</v>
      </c>
      <c r="L144" s="43">
        <v>73893</v>
      </c>
      <c r="M144" s="43">
        <v>61917.544994799326</v>
      </c>
      <c r="N144" s="43">
        <v>15019.603008710998</v>
      </c>
      <c r="O144" s="43">
        <v>5936.2606356734805</v>
      </c>
      <c r="P144" s="43">
        <v>40961.681350414852</v>
      </c>
      <c r="Q144" s="43">
        <v>266837</v>
      </c>
      <c r="R144" s="43">
        <v>3887443.3911442677</v>
      </c>
      <c r="S144" s="44">
        <v>1.009052990625579</v>
      </c>
      <c r="T144" s="44">
        <v>1.0576318116086054</v>
      </c>
      <c r="U144" s="44">
        <v>0.99229512921510232</v>
      </c>
      <c r="V144" s="44">
        <v>0.93558706709081429</v>
      </c>
      <c r="W144" s="44">
        <v>1.0515845893737186</v>
      </c>
      <c r="X144" s="44">
        <v>1.0850283518059898</v>
      </c>
      <c r="Y144" s="44">
        <v>0.922126335659471</v>
      </c>
      <c r="Z144" s="43">
        <v>3091.0957999999996</v>
      </c>
      <c r="AA144" s="72">
        <v>46624.381999999998</v>
      </c>
      <c r="AB144" s="43">
        <v>23626.538</v>
      </c>
      <c r="AC144" s="43">
        <v>39164.012999999999</v>
      </c>
      <c r="AD144" s="73">
        <v>83.419543999999988</v>
      </c>
      <c r="AE144" s="43">
        <v>18333.879000000001</v>
      </c>
      <c r="AF144" s="46">
        <v>16710.73</v>
      </c>
      <c r="AG144" s="47">
        <v>0.91146723505702198</v>
      </c>
      <c r="AH144" s="46">
        <v>15827.093999999999</v>
      </c>
      <c r="AI144" s="46">
        <v>14368.68</v>
      </c>
      <c r="AJ144" s="46">
        <v>3970.4290000000001</v>
      </c>
      <c r="AK144" s="46">
        <v>3708.6779999999999</v>
      </c>
      <c r="AL144" s="48">
        <v>22.401331079483583</v>
      </c>
      <c r="AM144" s="43">
        <v>7755260</v>
      </c>
      <c r="AN144" s="43">
        <v>126687</v>
      </c>
      <c r="AO144" s="43">
        <v>21815</v>
      </c>
      <c r="AP144" s="43">
        <v>203914</v>
      </c>
      <c r="AQ144" s="44">
        <v>0.99830192723016309</v>
      </c>
      <c r="AR144" s="43">
        <v>10023.637594768816</v>
      </c>
      <c r="AS144" s="58">
        <v>1.12517</v>
      </c>
      <c r="AT144" s="46">
        <v>1807751</v>
      </c>
      <c r="AU144" s="46">
        <v>3142483</v>
      </c>
      <c r="AV144" s="45">
        <v>0.2</v>
      </c>
      <c r="AW144" s="45">
        <v>0.32</v>
      </c>
      <c r="AX144" s="59">
        <v>0.88731144631765746</v>
      </c>
      <c r="AY144" s="59">
        <v>1.127</v>
      </c>
      <c r="AZ144" s="54">
        <v>1052867.8289999999</v>
      </c>
      <c r="BA144" s="74">
        <v>-1029248</v>
      </c>
      <c r="BB144" s="51">
        <v>103018.21454322041</v>
      </c>
      <c r="BC144" s="51">
        <v>4963.8993207716039</v>
      </c>
      <c r="BD144" s="51">
        <v>1040.8541</v>
      </c>
      <c r="BE144" s="51">
        <v>31545.720355307338</v>
      </c>
      <c r="BF144" s="51">
        <v>2226.0152136232955</v>
      </c>
      <c r="BG144" s="51">
        <v>27558.21685724525</v>
      </c>
      <c r="BH144" s="51">
        <v>32789.673550617583</v>
      </c>
      <c r="BI144" s="51">
        <v>1795.5741171259481</v>
      </c>
      <c r="BJ144" s="51">
        <v>1098.2610285294095</v>
      </c>
      <c r="BK144" s="51">
        <v>116991.13432762085</v>
      </c>
      <c r="BL144" s="51">
        <v>14125.45100821184</v>
      </c>
      <c r="BM144" s="51">
        <v>6035.0547945690168</v>
      </c>
      <c r="BN144" s="51">
        <v>29581.674316250439</v>
      </c>
      <c r="BO144" s="51">
        <v>117.59465873771084</v>
      </c>
      <c r="BP144" s="51">
        <v>3217.9400179855252</v>
      </c>
      <c r="BQ144" s="51">
        <v>8603.0140362282127</v>
      </c>
      <c r="BR144" s="51">
        <v>2.5308502522434573</v>
      </c>
      <c r="BS144" s="51">
        <v>42521.066313875999</v>
      </c>
      <c r="BT144" s="51">
        <v>6945.1960777766772</v>
      </c>
      <c r="BU144" s="51">
        <v>4180.7751000000007</v>
      </c>
      <c r="BV144" s="51">
        <v>1499.1972060523331</v>
      </c>
      <c r="BW144" s="51">
        <v>161.63994768086121</v>
      </c>
      <c r="BX144" s="51">
        <v>-13831.257891188032</v>
      </c>
      <c r="BY144" s="51">
        <v>-141.66189321240549</v>
      </c>
      <c r="BZ144" s="51">
        <v>5446.0309999999999</v>
      </c>
      <c r="CA144" s="60">
        <v>636234.59545264253</v>
      </c>
    </row>
    <row r="145" spans="1:79" ht="16">
      <c r="A145" s="64">
        <v>2015</v>
      </c>
      <c r="B145" s="63">
        <v>2</v>
      </c>
      <c r="C145" s="69">
        <v>266906</v>
      </c>
      <c r="D145" s="43">
        <v>38750</v>
      </c>
      <c r="E145" s="43">
        <v>228156</v>
      </c>
      <c r="F145" s="43">
        <v>146892</v>
      </c>
      <c r="G145" s="43">
        <v>52345</v>
      </c>
      <c r="H145" s="43">
        <v>58401</v>
      </c>
      <c r="I145" s="43">
        <v>56942</v>
      </c>
      <c r="J145" s="43">
        <v>1459</v>
      </c>
      <c r="K145" s="43">
        <v>83936</v>
      </c>
      <c r="L145" s="43">
        <v>74668</v>
      </c>
      <c r="M145" s="43">
        <v>62535.653352143432</v>
      </c>
      <c r="N145" s="43">
        <v>15043.532859525931</v>
      </c>
      <c r="O145" s="43">
        <v>5829.2392936010019</v>
      </c>
      <c r="P145" s="43">
        <v>41662.881199016505</v>
      </c>
      <c r="Q145" s="43">
        <v>268951</v>
      </c>
      <c r="R145" s="43">
        <v>3898136.7745185257</v>
      </c>
      <c r="S145" s="44">
        <v>1.0076618734685621</v>
      </c>
      <c r="T145" s="44">
        <v>1.0636385916183317</v>
      </c>
      <c r="U145" s="44">
        <v>0.9958926353997517</v>
      </c>
      <c r="V145" s="44">
        <v>0.94000913209932913</v>
      </c>
      <c r="W145" s="44">
        <v>1.0552087304613038</v>
      </c>
      <c r="X145" s="44">
        <v>1.1107167729147693</v>
      </c>
      <c r="Y145" s="44">
        <v>0.925251936192937</v>
      </c>
      <c r="Z145" s="43">
        <v>3104.9352000000003</v>
      </c>
      <c r="AA145" s="72">
        <v>46590.254999999997</v>
      </c>
      <c r="AB145" s="43">
        <v>23668.326000000001</v>
      </c>
      <c r="AC145" s="43">
        <v>39143.067067590579</v>
      </c>
      <c r="AD145" s="73">
        <v>82.517801999999989</v>
      </c>
      <c r="AE145" s="43">
        <v>18497.736000000001</v>
      </c>
      <c r="AF145" s="46">
        <v>16902.331999999999</v>
      </c>
      <c r="AG145" s="47">
        <v>0.91375139098103675</v>
      </c>
      <c r="AH145" s="46">
        <v>15972.041999999999</v>
      </c>
      <c r="AI145" s="46">
        <v>14535.877</v>
      </c>
      <c r="AJ145" s="46">
        <v>3978.7420000000002</v>
      </c>
      <c r="AK145" s="46">
        <v>3724.4960000000001</v>
      </c>
      <c r="AL145" s="48">
        <v>21.846031696538233</v>
      </c>
      <c r="AM145" s="43">
        <v>7858294.0999999996</v>
      </c>
      <c r="AN145" s="43">
        <v>128270</v>
      </c>
      <c r="AO145" s="43">
        <v>22319</v>
      </c>
      <c r="AP145" s="43">
        <v>205837</v>
      </c>
      <c r="AQ145" s="44">
        <v>0.99680686217991965</v>
      </c>
      <c r="AR145" s="43">
        <v>10063.116127512178</v>
      </c>
      <c r="AS145" s="58">
        <v>1.1651066666666667</v>
      </c>
      <c r="AT145" s="46">
        <v>1912461</v>
      </c>
      <c r="AU145" s="46">
        <v>3200568</v>
      </c>
      <c r="AV145" s="45">
        <v>0.15</v>
      </c>
      <c r="AW145" s="45">
        <v>0.29333333333333328</v>
      </c>
      <c r="AX145" s="59">
        <v>0.9052504526252263</v>
      </c>
      <c r="AY145" s="59">
        <v>1.1046666666666667</v>
      </c>
      <c r="AZ145" s="54">
        <v>1058301.1869999999</v>
      </c>
      <c r="BA145" s="74">
        <v>-992044</v>
      </c>
      <c r="BB145" s="51">
        <v>103758.33241540575</v>
      </c>
      <c r="BC145" s="51">
        <v>5002.9150726599109</v>
      </c>
      <c r="BD145" s="51">
        <v>1027.6225999999999</v>
      </c>
      <c r="BE145" s="51">
        <v>31677.753593723006</v>
      </c>
      <c r="BF145" s="51">
        <v>2230.3531568854614</v>
      </c>
      <c r="BG145" s="51">
        <v>27721.550043653755</v>
      </c>
      <c r="BH145" s="51">
        <v>32952.223862015562</v>
      </c>
      <c r="BI145" s="51">
        <v>1719.8951675092731</v>
      </c>
      <c r="BJ145" s="51">
        <v>1426.0189189587788</v>
      </c>
      <c r="BK145" s="51">
        <v>117597.80604011008</v>
      </c>
      <c r="BL145" s="51">
        <v>14372.985809417843</v>
      </c>
      <c r="BM145" s="51">
        <v>6023.3464002738092</v>
      </c>
      <c r="BN145" s="51">
        <v>29706.880436697153</v>
      </c>
      <c r="BO145" s="51">
        <v>114.44750462252378</v>
      </c>
      <c r="BP145" s="51">
        <v>2847.5510639345143</v>
      </c>
      <c r="BQ145" s="51">
        <v>8394.4400257611196</v>
      </c>
      <c r="BR145" s="51">
        <v>119.10064501741509</v>
      </c>
      <c r="BS145" s="51">
        <v>42553.478729177943</v>
      </c>
      <c r="BT145" s="51">
        <v>7101.1119081229081</v>
      </c>
      <c r="BU145" s="51">
        <v>4164.1211000000012</v>
      </c>
      <c r="BV145" s="51">
        <v>1981.8802210121933</v>
      </c>
      <c r="BW145" s="51">
        <v>218.46219607265442</v>
      </c>
      <c r="BX145" s="51">
        <v>-13704.74362009863</v>
      </c>
      <c r="BY145" s="51">
        <v>-134.73000460570293</v>
      </c>
      <c r="BZ145" s="51">
        <v>5229.5910000000003</v>
      </c>
      <c r="CA145" s="60">
        <v>635910.4267676184</v>
      </c>
    </row>
    <row r="146" spans="1:79" ht="16">
      <c r="A146" s="64">
        <v>2015</v>
      </c>
      <c r="B146" s="61">
        <v>3</v>
      </c>
      <c r="C146" s="69">
        <v>269498</v>
      </c>
      <c r="D146" s="43">
        <v>38980</v>
      </c>
      <c r="E146" s="43">
        <v>230518</v>
      </c>
      <c r="F146" s="43">
        <v>148690</v>
      </c>
      <c r="G146" s="43">
        <v>52502</v>
      </c>
      <c r="H146" s="43">
        <v>59278</v>
      </c>
      <c r="I146" s="43">
        <v>57491</v>
      </c>
      <c r="J146" s="43">
        <v>1787</v>
      </c>
      <c r="K146" s="43">
        <v>85437</v>
      </c>
      <c r="L146" s="43">
        <v>76409</v>
      </c>
      <c r="M146" s="43">
        <v>64320.516735809731</v>
      </c>
      <c r="N146" s="43">
        <v>15854.673787085794</v>
      </c>
      <c r="O146" s="43">
        <v>6058.8778944703517</v>
      </c>
      <c r="P146" s="43">
        <v>42406.965054253575</v>
      </c>
      <c r="Q146" s="43">
        <v>271749</v>
      </c>
      <c r="R146" s="43">
        <v>3909575.9261851748</v>
      </c>
      <c r="S146" s="44">
        <v>1.0083525666238711</v>
      </c>
      <c r="T146" s="44">
        <v>1.0601452686798036</v>
      </c>
      <c r="U146" s="44">
        <v>0.99830482648280061</v>
      </c>
      <c r="V146" s="44">
        <v>0.94345201857682071</v>
      </c>
      <c r="W146" s="44">
        <v>1.0518159579573252</v>
      </c>
      <c r="X146" s="44">
        <v>1.1007080317763613</v>
      </c>
      <c r="Y146" s="44">
        <v>0.92300137026246087</v>
      </c>
      <c r="Z146" s="43">
        <v>3118.0187999999998</v>
      </c>
      <c r="AA146" s="72">
        <v>46569.207999999999</v>
      </c>
      <c r="AB146" s="43">
        <v>23585.938000000002</v>
      </c>
      <c r="AC146" s="43">
        <v>39133.102497803571</v>
      </c>
      <c r="AD146" s="73">
        <v>86.526977000000002</v>
      </c>
      <c r="AE146" s="43">
        <v>18621.359</v>
      </c>
      <c r="AF146" s="46">
        <v>16998.609</v>
      </c>
      <c r="AG146" s="47">
        <v>0.91285544733872537</v>
      </c>
      <c r="AH146" s="46">
        <v>16110.397000000001</v>
      </c>
      <c r="AI146" s="46">
        <v>14650.415999999999</v>
      </c>
      <c r="AJ146" s="46">
        <v>3998.5059999999999</v>
      </c>
      <c r="AK146" s="46">
        <v>3748.8890000000001</v>
      </c>
      <c r="AL146" s="48">
        <v>21.048893624667372</v>
      </c>
      <c r="AM146" s="43">
        <v>7919375.0999999996</v>
      </c>
      <c r="AN146" s="43">
        <v>129110</v>
      </c>
      <c r="AO146" s="43">
        <v>22771</v>
      </c>
      <c r="AP146" s="43">
        <v>207747</v>
      </c>
      <c r="AQ146" s="44">
        <v>0.99938798753277913</v>
      </c>
      <c r="AR146" s="43">
        <v>10101.81169901375</v>
      </c>
      <c r="AS146" s="58">
        <v>1.1357633333333332</v>
      </c>
      <c r="AT146" s="46">
        <v>1969198</v>
      </c>
      <c r="AU146" s="46">
        <v>3225849</v>
      </c>
      <c r="AV146" s="45" t="s">
        <v>240</v>
      </c>
      <c r="AW146" s="45">
        <v>0.39999999999999997</v>
      </c>
      <c r="AX146" s="59">
        <v>0.89928057553956831</v>
      </c>
      <c r="AY146" s="59">
        <v>1.1120000000000001</v>
      </c>
      <c r="AZ146" s="54">
        <v>1068350.08</v>
      </c>
      <c r="BA146" s="74">
        <v>-987088</v>
      </c>
      <c r="BB146" s="51">
        <v>103474.72090010799</v>
      </c>
      <c r="BC146" s="51">
        <v>4998.5111092012448</v>
      </c>
      <c r="BD146" s="51">
        <v>1008.1545</v>
      </c>
      <c r="BE146" s="51">
        <v>31939.968808736361</v>
      </c>
      <c r="BF146" s="51">
        <v>2203.1444834705658</v>
      </c>
      <c r="BG146" s="51">
        <v>27100.803754557634</v>
      </c>
      <c r="BH146" s="51">
        <v>33103.014844273021</v>
      </c>
      <c r="BI146" s="51">
        <v>1715.644257797494</v>
      </c>
      <c r="BJ146" s="51">
        <v>1405.4791420716615</v>
      </c>
      <c r="BK146" s="51">
        <v>118713.65899188987</v>
      </c>
      <c r="BL146" s="51">
        <v>14469.789806876095</v>
      </c>
      <c r="BM146" s="51">
        <v>7845.4591802805535</v>
      </c>
      <c r="BN146" s="51">
        <v>29881.817416540223</v>
      </c>
      <c r="BO146" s="51">
        <v>122.29058040983864</v>
      </c>
      <c r="BP146" s="51">
        <v>3087.0141457146492</v>
      </c>
      <c r="BQ146" s="51">
        <v>8205.2332085385442</v>
      </c>
      <c r="BR146" s="51">
        <v>-155.76219150338898</v>
      </c>
      <c r="BS146" s="51">
        <v>42618.985316111583</v>
      </c>
      <c r="BT146" s="51">
        <v>6984.8530489670648</v>
      </c>
      <c r="BU146" s="51">
        <v>3770.0505000000003</v>
      </c>
      <c r="BV146" s="51">
        <v>1692.7622375657131</v>
      </c>
      <c r="BW146" s="51">
        <v>191.1657423890012</v>
      </c>
      <c r="BX146" s="51">
        <v>-15100.132349867847</v>
      </c>
      <c r="BY146" s="51">
        <v>-138.80574191403102</v>
      </c>
      <c r="BZ146" s="51">
        <v>5044.2209999999995</v>
      </c>
      <c r="CA146" s="60">
        <v>637497.62994781288</v>
      </c>
    </row>
    <row r="147" spans="1:79" ht="16">
      <c r="A147" s="64">
        <v>2015</v>
      </c>
      <c r="B147" s="63">
        <v>4</v>
      </c>
      <c r="C147" s="69">
        <v>272063</v>
      </c>
      <c r="D147" s="43">
        <v>39198</v>
      </c>
      <c r="E147" s="43">
        <v>232865</v>
      </c>
      <c r="F147" s="43">
        <v>149297</v>
      </c>
      <c r="G147" s="43">
        <v>52814</v>
      </c>
      <c r="H147" s="43">
        <v>60075</v>
      </c>
      <c r="I147" s="43">
        <v>58121</v>
      </c>
      <c r="J147" s="43">
        <v>1954</v>
      </c>
      <c r="K147" s="43">
        <v>86252</v>
      </c>
      <c r="L147" s="43">
        <v>76375</v>
      </c>
      <c r="M147" s="43">
        <v>63834.284917247511</v>
      </c>
      <c r="N147" s="43">
        <v>15542.79889837289</v>
      </c>
      <c r="O147" s="43">
        <v>6702.1679763581324</v>
      </c>
      <c r="P147" s="43">
        <v>41589.31804251649</v>
      </c>
      <c r="Q147" s="43">
        <v>273628</v>
      </c>
      <c r="R147" s="43">
        <v>3921671.6939009018</v>
      </c>
      <c r="S147" s="44">
        <v>1.0057523441261766</v>
      </c>
      <c r="T147" s="44">
        <v>1.0570942483773953</v>
      </c>
      <c r="U147" s="44">
        <v>0.99852311886999656</v>
      </c>
      <c r="V147" s="44">
        <v>0.94477039280122499</v>
      </c>
      <c r="W147" s="44">
        <v>1.0428975559987015</v>
      </c>
      <c r="X147" s="44">
        <v>1.0951620294599018</v>
      </c>
      <c r="Y147" s="44">
        <v>0.90431122171763312</v>
      </c>
      <c r="Z147" s="43">
        <v>3134.5472999999997</v>
      </c>
      <c r="AA147" s="72">
        <v>46563.531000000003</v>
      </c>
      <c r="AB147" s="43">
        <v>23535.469000000001</v>
      </c>
      <c r="AC147" s="43">
        <v>39136.05119702626</v>
      </c>
      <c r="AD147" s="73">
        <v>90.998217999999994</v>
      </c>
      <c r="AE147" s="43">
        <v>18746.848000000002</v>
      </c>
      <c r="AF147" s="46">
        <v>17138.286</v>
      </c>
      <c r="AG147" s="47">
        <v>0.91419560237539654</v>
      </c>
      <c r="AH147" s="46">
        <v>16210.764999999999</v>
      </c>
      <c r="AI147" s="46">
        <v>14768.598</v>
      </c>
      <c r="AJ147" s="46">
        <v>4022.1320000000001</v>
      </c>
      <c r="AK147" s="46">
        <v>3774.9720000000002</v>
      </c>
      <c r="AL147" s="48">
        <v>20.346401425015156</v>
      </c>
      <c r="AM147" s="43">
        <v>7994331.2999999998</v>
      </c>
      <c r="AN147" s="43">
        <v>130498</v>
      </c>
      <c r="AO147" s="43">
        <v>23046</v>
      </c>
      <c r="AP147" s="43">
        <v>209819</v>
      </c>
      <c r="AQ147" s="44">
        <v>0.99749816277603542</v>
      </c>
      <c r="AR147" s="43">
        <v>10139.724309273539</v>
      </c>
      <c r="AS147" s="58">
        <v>1.0647333333333331</v>
      </c>
      <c r="AT147" s="46">
        <v>2035162</v>
      </c>
      <c r="AU147" s="46">
        <v>3297321</v>
      </c>
      <c r="AV147" s="45">
        <v>1.2E-2</v>
      </c>
      <c r="AW147" s="45">
        <v>0.62333333333333341</v>
      </c>
      <c r="AX147" s="59">
        <v>0.91324200913242015</v>
      </c>
      <c r="AY147" s="59">
        <v>1.095</v>
      </c>
      <c r="AZ147" s="54">
        <v>1073933.949</v>
      </c>
      <c r="BA147" s="74">
        <v>-967287</v>
      </c>
      <c r="BB147" s="51">
        <v>105484.73214126581</v>
      </c>
      <c r="BC147" s="51">
        <v>5161.6744973672403</v>
      </c>
      <c r="BD147" s="51">
        <v>1009.3688</v>
      </c>
      <c r="BE147" s="51">
        <v>32335.557242233295</v>
      </c>
      <c r="BF147" s="51">
        <v>2191.4871460206778</v>
      </c>
      <c r="BG147" s="51">
        <v>26787.429344543369</v>
      </c>
      <c r="BH147" s="51">
        <v>33475.087743093805</v>
      </c>
      <c r="BI147" s="51">
        <v>1670.8864575672842</v>
      </c>
      <c r="BJ147" s="51">
        <v>2853.2409104401499</v>
      </c>
      <c r="BK147" s="51">
        <v>119437.40064037917</v>
      </c>
      <c r="BL147" s="51">
        <v>14505.773375494215</v>
      </c>
      <c r="BM147" s="51">
        <v>7061.1396248766214</v>
      </c>
      <c r="BN147" s="51">
        <v>30185.627830512185</v>
      </c>
      <c r="BO147" s="51">
        <v>121.66725622992669</v>
      </c>
      <c r="BP147" s="51">
        <v>3119.4947723653113</v>
      </c>
      <c r="BQ147" s="51">
        <v>8089.3127294721262</v>
      </c>
      <c r="BR147" s="51">
        <v>3.1306962337304358</v>
      </c>
      <c r="BS147" s="51">
        <v>42889.469640834475</v>
      </c>
      <c r="BT147" s="51">
        <v>7170.8389651333473</v>
      </c>
      <c r="BU147" s="51">
        <v>3831.0533000000005</v>
      </c>
      <c r="BV147" s="51">
        <v>2105.1603353697606</v>
      </c>
      <c r="BW147" s="51">
        <v>354.73211385748317</v>
      </c>
      <c r="BX147" s="51">
        <v>-13815.866138845506</v>
      </c>
      <c r="BY147" s="51">
        <v>-136.80236026786051</v>
      </c>
      <c r="BZ147" s="51">
        <v>4889.9219999999996</v>
      </c>
      <c r="CA147" s="60">
        <v>638226.26554470428</v>
      </c>
    </row>
    <row r="148" spans="1:79" ht="16">
      <c r="A148" s="64">
        <v>2016</v>
      </c>
      <c r="B148" s="61">
        <v>1</v>
      </c>
      <c r="C148" s="69">
        <v>273898</v>
      </c>
      <c r="D148" s="43">
        <v>39632</v>
      </c>
      <c r="E148" s="43">
        <v>234266</v>
      </c>
      <c r="F148" s="43">
        <v>150529</v>
      </c>
      <c r="G148" s="43">
        <v>52874</v>
      </c>
      <c r="H148" s="43">
        <v>59702</v>
      </c>
      <c r="I148" s="43">
        <v>58070</v>
      </c>
      <c r="J148" s="43">
        <v>1632</v>
      </c>
      <c r="K148" s="43">
        <v>87246</v>
      </c>
      <c r="L148" s="43">
        <v>76453</v>
      </c>
      <c r="M148" s="43">
        <v>63212.85201549354</v>
      </c>
      <c r="N148" s="43">
        <v>15955.346799916608</v>
      </c>
      <c r="O148" s="43">
        <v>5902.5344339600015</v>
      </c>
      <c r="P148" s="43">
        <v>41354.970781616918</v>
      </c>
      <c r="Q148" s="43">
        <v>276064</v>
      </c>
      <c r="R148" s="43">
        <v>3933246.019519622</v>
      </c>
      <c r="S148" s="44">
        <v>1.0079080533629308</v>
      </c>
      <c r="T148" s="44">
        <v>1.0540626723089903</v>
      </c>
      <c r="U148" s="44">
        <v>0.99468547868517609</v>
      </c>
      <c r="V148" s="44">
        <v>0.94914758050628556</v>
      </c>
      <c r="W148" s="44">
        <v>1.0309584393553859</v>
      </c>
      <c r="X148" s="44">
        <v>1.0697814343452841</v>
      </c>
      <c r="Y148" s="44">
        <v>0.88873173585585752</v>
      </c>
      <c r="Z148" s="43">
        <v>3153.4547000000002</v>
      </c>
      <c r="AA148" s="72">
        <v>46557.008000000002</v>
      </c>
      <c r="AB148" s="43">
        <v>23522.976000000002</v>
      </c>
      <c r="AC148" s="43">
        <v>39113.811000000002</v>
      </c>
      <c r="AD148" s="73">
        <v>93.873238000000001</v>
      </c>
      <c r="AE148" s="43">
        <v>18871.487000000001</v>
      </c>
      <c r="AF148" s="46">
        <v>17290.976999999999</v>
      </c>
      <c r="AG148" s="47">
        <v>0.91624878315100433</v>
      </c>
      <c r="AH148" s="46">
        <v>16349.367</v>
      </c>
      <c r="AI148" s="46">
        <v>14908.383</v>
      </c>
      <c r="AJ148" s="46">
        <v>4034.241</v>
      </c>
      <c r="AK148" s="46">
        <v>3792.6869999999999</v>
      </c>
      <c r="AL148" s="48">
        <v>19.774236899276687</v>
      </c>
      <c r="AM148" s="43">
        <v>8052607.2000000002</v>
      </c>
      <c r="AN148" s="43">
        <v>130734</v>
      </c>
      <c r="AO148" s="43">
        <v>23225</v>
      </c>
      <c r="AP148" s="43">
        <v>211041</v>
      </c>
      <c r="AQ148" s="44">
        <v>1.0007818951382876</v>
      </c>
      <c r="AR148" s="43">
        <v>10176.859042455446</v>
      </c>
      <c r="AS148" s="58">
        <v>0.93153333333333355</v>
      </c>
      <c r="AT148" s="46">
        <v>2074139</v>
      </c>
      <c r="AU148" s="46">
        <v>3351177</v>
      </c>
      <c r="AV148" s="45">
        <v>-7.1500000000000008E-2</v>
      </c>
      <c r="AW148" s="45">
        <v>0.71</v>
      </c>
      <c r="AX148" s="59">
        <v>0.90771558245083195</v>
      </c>
      <c r="AY148" s="59">
        <v>1.1016666666666668</v>
      </c>
      <c r="AZ148" s="54">
        <v>1096895.3529999999</v>
      </c>
      <c r="BA148" s="74">
        <v>-984061</v>
      </c>
      <c r="BB148" s="51">
        <v>103407.26762210338</v>
      </c>
      <c r="BC148" s="51">
        <v>5093.1724662563283</v>
      </c>
      <c r="BD148" s="51">
        <v>1016.2597755882833</v>
      </c>
      <c r="BE148" s="51">
        <v>31605.081235716454</v>
      </c>
      <c r="BF148" s="51">
        <v>2199.02570439383</v>
      </c>
      <c r="BG148" s="51">
        <v>26836.42496621501</v>
      </c>
      <c r="BH148" s="51">
        <v>33430.683060412906</v>
      </c>
      <c r="BI148" s="51">
        <v>1800.1850596924364</v>
      </c>
      <c r="BJ148" s="51">
        <v>1426.4353538281293</v>
      </c>
      <c r="BK148" s="51">
        <v>117317.32746115602</v>
      </c>
      <c r="BL148" s="51">
        <v>14224.849835515568</v>
      </c>
      <c r="BM148" s="51">
        <v>5473.9608093383031</v>
      </c>
      <c r="BN148" s="51">
        <v>30186.157795555504</v>
      </c>
      <c r="BO148" s="51">
        <v>112.48852840162414</v>
      </c>
      <c r="BP148" s="51">
        <v>3030.9633351328534</v>
      </c>
      <c r="BQ148" s="51">
        <v>8039.8186097967</v>
      </c>
      <c r="BR148" s="51">
        <v>23.478605270186552</v>
      </c>
      <c r="BS148" s="51">
        <v>43262.880973296807</v>
      </c>
      <c r="BT148" s="51">
        <v>7279.7708514163332</v>
      </c>
      <c r="BU148" s="51">
        <v>4092.3467573040384</v>
      </c>
      <c r="BV148" s="51">
        <v>1392.8756506280158</v>
      </c>
      <c r="BW148" s="51">
        <v>197.73570950008008</v>
      </c>
      <c r="BX148" s="51">
        <v>-13240.654784438493</v>
      </c>
      <c r="BY148" s="51">
        <v>-669.40505461414966</v>
      </c>
      <c r="BZ148" s="51">
        <v>4812.8100000000004</v>
      </c>
      <c r="CA148" s="60">
        <v>637240.50902891508</v>
      </c>
    </row>
    <row r="149" spans="1:79" ht="16">
      <c r="A149" s="64">
        <v>2016</v>
      </c>
      <c r="B149" s="63">
        <v>2</v>
      </c>
      <c r="C149" s="69">
        <v>275758</v>
      </c>
      <c r="D149" s="43">
        <v>39713</v>
      </c>
      <c r="E149" s="43">
        <v>236045</v>
      </c>
      <c r="F149" s="43">
        <v>151409</v>
      </c>
      <c r="G149" s="43">
        <v>52914</v>
      </c>
      <c r="H149" s="43">
        <v>60083</v>
      </c>
      <c r="I149" s="43">
        <v>58597</v>
      </c>
      <c r="J149" s="43">
        <v>1486</v>
      </c>
      <c r="K149" s="43">
        <v>88987</v>
      </c>
      <c r="L149" s="43">
        <v>77635</v>
      </c>
      <c r="M149" s="43">
        <v>64176.380030892993</v>
      </c>
      <c r="N149" s="43">
        <v>16087.954553027585</v>
      </c>
      <c r="O149" s="43">
        <v>6336.0137649543876</v>
      </c>
      <c r="P149" s="43">
        <v>41752.411712911024</v>
      </c>
      <c r="Q149" s="43">
        <v>278512</v>
      </c>
      <c r="R149" s="43">
        <v>3945059.3023009915</v>
      </c>
      <c r="S149" s="44">
        <v>1.0099870176023904</v>
      </c>
      <c r="T149" s="44">
        <v>1.0549901260823333</v>
      </c>
      <c r="U149" s="44">
        <v>0.99782666213100502</v>
      </c>
      <c r="V149" s="44">
        <v>0.94830793385326895</v>
      </c>
      <c r="W149" s="44">
        <v>1.0319934372436423</v>
      </c>
      <c r="X149" s="44">
        <v>1.0671475494300251</v>
      </c>
      <c r="Y149" s="44">
        <v>0.9088077907640576</v>
      </c>
      <c r="Z149" s="43">
        <v>3161.95</v>
      </c>
      <c r="AA149" s="72">
        <v>46542.305</v>
      </c>
      <c r="AB149" s="43">
        <v>23559.89</v>
      </c>
      <c r="AC149" s="43">
        <v>39127.732349964535</v>
      </c>
      <c r="AD149" s="73">
        <v>97.843353000000008</v>
      </c>
      <c r="AE149" s="43">
        <v>18963.762999999999</v>
      </c>
      <c r="AF149" s="46">
        <v>17394.226999999999</v>
      </c>
      <c r="AG149" s="47">
        <v>0.91723499181043344</v>
      </c>
      <c r="AH149" s="46">
        <v>16431.337</v>
      </c>
      <c r="AI149" s="46">
        <v>14995.447</v>
      </c>
      <c r="AJ149" s="46">
        <v>4057.076</v>
      </c>
      <c r="AK149" s="46">
        <v>3818.4450000000002</v>
      </c>
      <c r="AL149" s="48">
        <v>19.508270199903315</v>
      </c>
      <c r="AM149" s="43">
        <v>8072234.0999999996</v>
      </c>
      <c r="AN149" s="43">
        <v>131803</v>
      </c>
      <c r="AO149" s="43">
        <v>23432</v>
      </c>
      <c r="AP149" s="43">
        <v>212613</v>
      </c>
      <c r="AQ149" s="44">
        <v>1.0015931770804436</v>
      </c>
      <c r="AR149" s="43">
        <v>10213.215898559474</v>
      </c>
      <c r="AS149" s="58">
        <v>0.96295333333333322</v>
      </c>
      <c r="AT149" s="46">
        <v>2171669</v>
      </c>
      <c r="AU149" s="46">
        <v>3435735</v>
      </c>
      <c r="AV149" s="45" t="s">
        <v>240</v>
      </c>
      <c r="AW149" s="45">
        <v>0.75666666666666671</v>
      </c>
      <c r="AX149" s="59">
        <v>0.88547815820543097</v>
      </c>
      <c r="AY149" s="59">
        <v>1.1293333333333333</v>
      </c>
      <c r="AZ149" s="54">
        <v>1107059.0279999999</v>
      </c>
      <c r="BA149" s="74">
        <v>-962498</v>
      </c>
      <c r="BB149" s="51">
        <v>104848.63521357435</v>
      </c>
      <c r="BC149" s="51">
        <v>5154.2131861651833</v>
      </c>
      <c r="BD149" s="51">
        <v>1064.2432744356652</v>
      </c>
      <c r="BE149" s="51">
        <v>32338.078147783806</v>
      </c>
      <c r="BF149" s="51">
        <v>2072.1068827478057</v>
      </c>
      <c r="BG149" s="51">
        <v>27035.373460352814</v>
      </c>
      <c r="BH149" s="51">
        <v>33887.771025390612</v>
      </c>
      <c r="BI149" s="51">
        <v>1915.3493576091191</v>
      </c>
      <c r="BJ149" s="51">
        <v>1381.4998790893658</v>
      </c>
      <c r="BK149" s="51">
        <v>118997.5713813094</v>
      </c>
      <c r="BL149" s="51">
        <v>14317.061091850343</v>
      </c>
      <c r="BM149" s="51">
        <v>5310.7691081618495</v>
      </c>
      <c r="BN149" s="51">
        <v>30412.636859238421</v>
      </c>
      <c r="BO149" s="51">
        <v>125.3866497471424</v>
      </c>
      <c r="BP149" s="51">
        <v>2735.7067818484525</v>
      </c>
      <c r="BQ149" s="51">
        <v>7850.1848717606499</v>
      </c>
      <c r="BR149" s="51">
        <v>18.27049472184104</v>
      </c>
      <c r="BS149" s="51">
        <v>43644.151191009412</v>
      </c>
      <c r="BT149" s="51">
        <v>7213.5150806941574</v>
      </c>
      <c r="BU149" s="51">
        <v>4084.2154590855112</v>
      </c>
      <c r="BV149" s="51">
        <v>3067.0183305487362</v>
      </c>
      <c r="BW149" s="51">
        <v>218.65546264291532</v>
      </c>
      <c r="BX149" s="51">
        <v>-13502.709698161249</v>
      </c>
      <c r="BY149" s="51">
        <v>-646.22646957380425</v>
      </c>
      <c r="BZ149" s="51">
        <v>4702.2070000000003</v>
      </c>
      <c r="CA149" s="60">
        <v>636098.20184113027</v>
      </c>
    </row>
    <row r="150" spans="1:79" ht="16">
      <c r="A150" s="64">
        <v>2016</v>
      </c>
      <c r="B150" s="61">
        <v>3</v>
      </c>
      <c r="C150" s="69">
        <v>277861</v>
      </c>
      <c r="D150" s="43">
        <v>39937</v>
      </c>
      <c r="E150" s="43">
        <v>237924</v>
      </c>
      <c r="F150" s="43">
        <v>152730</v>
      </c>
      <c r="G150" s="43">
        <v>53129</v>
      </c>
      <c r="H150" s="43">
        <v>60072</v>
      </c>
      <c r="I150" s="43">
        <v>58739</v>
      </c>
      <c r="J150" s="43">
        <v>1333</v>
      </c>
      <c r="K150" s="43">
        <v>89135</v>
      </c>
      <c r="L150" s="43">
        <v>77205</v>
      </c>
      <c r="M150" s="43">
        <v>63363.246606867026</v>
      </c>
      <c r="N150" s="43">
        <v>16547.042487421484</v>
      </c>
      <c r="O150" s="43">
        <v>6172.0185224945526</v>
      </c>
      <c r="P150" s="43">
        <v>40644.185596951</v>
      </c>
      <c r="Q150" s="43">
        <v>281176</v>
      </c>
      <c r="R150" s="43">
        <v>3956716.6097066915</v>
      </c>
      <c r="S150" s="44">
        <v>1.011930425644477</v>
      </c>
      <c r="T150" s="44">
        <v>1.0592679892620964</v>
      </c>
      <c r="U150" s="44">
        <v>0.99531329405785918</v>
      </c>
      <c r="V150" s="44">
        <v>0.94981187967108738</v>
      </c>
      <c r="W150" s="44">
        <v>1.0419476075615639</v>
      </c>
      <c r="X150" s="44">
        <v>1.0804870150896964</v>
      </c>
      <c r="Y150" s="44">
        <v>0.90957573888559695</v>
      </c>
      <c r="Z150" s="43">
        <v>3173.6284000000001</v>
      </c>
      <c r="AA150" s="72">
        <v>46557.072999999997</v>
      </c>
      <c r="AB150" s="43">
        <v>23509.599999999999</v>
      </c>
      <c r="AC150" s="43">
        <v>39166.447929063004</v>
      </c>
      <c r="AD150" s="73">
        <v>97.693694000000008</v>
      </c>
      <c r="AE150" s="43">
        <v>19083.284</v>
      </c>
      <c r="AF150" s="46">
        <v>17516.824000000001</v>
      </c>
      <c r="AG150" s="47">
        <v>0.9179145476218874</v>
      </c>
      <c r="AH150" s="46">
        <v>16553.901999999998</v>
      </c>
      <c r="AI150" s="46">
        <v>15116.764999999999</v>
      </c>
      <c r="AJ150" s="46">
        <v>4082.1170000000002</v>
      </c>
      <c r="AK150" s="46">
        <v>3841.2260000000001</v>
      </c>
      <c r="AL150" s="48">
        <v>18.827695919964611</v>
      </c>
      <c r="AM150" s="43">
        <v>8116074.7000000002</v>
      </c>
      <c r="AN150" s="43">
        <v>132562</v>
      </c>
      <c r="AO150" s="43">
        <v>23745</v>
      </c>
      <c r="AP150" s="43">
        <v>214179</v>
      </c>
      <c r="AQ150" s="44">
        <v>1.0038722473201216</v>
      </c>
      <c r="AR150" s="43">
        <v>10248.789793421714</v>
      </c>
      <c r="AS150" s="58">
        <v>1.0119133333333332</v>
      </c>
      <c r="AT150" s="46">
        <v>2262880</v>
      </c>
      <c r="AU150" s="46">
        <v>3490174</v>
      </c>
      <c r="AV150" s="45" t="s">
        <v>240</v>
      </c>
      <c r="AW150" s="45">
        <v>0.83666666666666656</v>
      </c>
      <c r="AX150" s="59">
        <v>0.89578978799641695</v>
      </c>
      <c r="AY150" s="59">
        <v>1.1163333333333332</v>
      </c>
      <c r="AZ150" s="54">
        <v>1108433.432</v>
      </c>
      <c r="BA150" s="74">
        <v>-978537</v>
      </c>
      <c r="BB150" s="51">
        <v>106363.11845983505</v>
      </c>
      <c r="BC150" s="51">
        <v>5230.3453867991966</v>
      </c>
      <c r="BD150" s="51">
        <v>1037.9983750660972</v>
      </c>
      <c r="BE150" s="51">
        <v>32658.053532523307</v>
      </c>
      <c r="BF150" s="51">
        <v>2042.4091380697409</v>
      </c>
      <c r="BG150" s="51">
        <v>28052.07944389086</v>
      </c>
      <c r="BH150" s="51">
        <v>34185.66777379407</v>
      </c>
      <c r="BI150" s="51">
        <v>1962.9611543614726</v>
      </c>
      <c r="BJ150" s="51">
        <v>1193.6036553303159</v>
      </c>
      <c r="BK150" s="51">
        <v>118158.98044111585</v>
      </c>
      <c r="BL150" s="51">
        <v>14353.958719550947</v>
      </c>
      <c r="BM150" s="51">
        <v>5227.1928643364063</v>
      </c>
      <c r="BN150" s="51">
        <v>30434.083619001693</v>
      </c>
      <c r="BO150" s="51">
        <v>127.93622375503597</v>
      </c>
      <c r="BP150" s="51">
        <v>2877.8153932549776</v>
      </c>
      <c r="BQ150" s="51">
        <v>7848.1208561378899</v>
      </c>
      <c r="BR150" s="51">
        <v>-6.4587046937942887</v>
      </c>
      <c r="BS150" s="51">
        <v>43557.951655058387</v>
      </c>
      <c r="BT150" s="51">
        <v>7391.6147209538976</v>
      </c>
      <c r="BU150" s="51">
        <v>4551.2507154988116</v>
      </c>
      <c r="BV150" s="51">
        <v>1513.7218397944814</v>
      </c>
      <c r="BW150" s="51">
        <v>281.7925384671463</v>
      </c>
      <c r="BX150" s="51">
        <v>-11222.433890567216</v>
      </c>
      <c r="BY150" s="51">
        <v>-573.4280907135867</v>
      </c>
      <c r="BZ150" s="51">
        <v>4604.2299999999996</v>
      </c>
      <c r="CA150" s="60">
        <v>634871.12132121867</v>
      </c>
    </row>
    <row r="151" spans="1:79" ht="16">
      <c r="A151" s="64">
        <v>2016</v>
      </c>
      <c r="B151" s="63">
        <v>4</v>
      </c>
      <c r="C151" s="69">
        <v>279431</v>
      </c>
      <c r="D151" s="43">
        <v>39953</v>
      </c>
      <c r="E151" s="43">
        <v>239478</v>
      </c>
      <c r="F151" s="43">
        <v>153187</v>
      </c>
      <c r="G151" s="43">
        <v>52972</v>
      </c>
      <c r="H151" s="43">
        <v>60718</v>
      </c>
      <c r="I151" s="43">
        <v>59385</v>
      </c>
      <c r="J151" s="43">
        <v>1333</v>
      </c>
      <c r="K151" s="43">
        <v>91353</v>
      </c>
      <c r="L151" s="43">
        <v>78799</v>
      </c>
      <c r="M151" s="43">
        <v>64992.521346746435</v>
      </c>
      <c r="N151" s="43">
        <v>16379.258635958202</v>
      </c>
      <c r="O151" s="43">
        <v>6785.6805993568387</v>
      </c>
      <c r="P151" s="43">
        <v>41827.582111431395</v>
      </c>
      <c r="Q151" s="43">
        <v>282991</v>
      </c>
      <c r="R151" s="43">
        <v>3968876.855903097</v>
      </c>
      <c r="S151" s="44">
        <v>1.0127401755710712</v>
      </c>
      <c r="T151" s="44">
        <v>1.0666505643429274</v>
      </c>
      <c r="U151" s="44">
        <v>0.99994336630672809</v>
      </c>
      <c r="V151" s="44">
        <v>0.95402879515029049</v>
      </c>
      <c r="W151" s="44">
        <v>1.0489420161352117</v>
      </c>
      <c r="X151" s="44">
        <v>1.1059150496833716</v>
      </c>
      <c r="Y151" s="44">
        <v>0.89992753929685432</v>
      </c>
      <c r="Z151" s="43">
        <v>3197.0187000000001</v>
      </c>
      <c r="AA151" s="72">
        <v>46575.663</v>
      </c>
      <c r="AB151" s="43">
        <v>23427.305</v>
      </c>
      <c r="AC151" s="43">
        <v>39208.415210342966</v>
      </c>
      <c r="AD151" s="73">
        <v>100.21982000000001</v>
      </c>
      <c r="AE151" s="43">
        <v>19183.823</v>
      </c>
      <c r="AF151" s="46">
        <v>17612.973999999998</v>
      </c>
      <c r="AG151" s="47">
        <v>0.91811595634509335</v>
      </c>
      <c r="AH151" s="46">
        <v>16637.888999999999</v>
      </c>
      <c r="AI151" s="46">
        <v>15205.084999999999</v>
      </c>
      <c r="AJ151" s="46">
        <v>4093.0709999999999</v>
      </c>
      <c r="AK151" s="46">
        <v>3852.8429999999998</v>
      </c>
      <c r="AL151" s="48">
        <v>18.11340228848346</v>
      </c>
      <c r="AM151" s="43">
        <v>8131513</v>
      </c>
      <c r="AN151" s="43">
        <v>133498</v>
      </c>
      <c r="AO151" s="43">
        <v>23936</v>
      </c>
      <c r="AP151" s="43">
        <v>215542</v>
      </c>
      <c r="AQ151" s="44">
        <v>1.0025323391847198</v>
      </c>
      <c r="AR151" s="43">
        <v>10283.580727042168</v>
      </c>
      <c r="AS151" s="58">
        <v>1.09735</v>
      </c>
      <c r="AT151" s="46">
        <v>2359716</v>
      </c>
      <c r="AU151" s="46">
        <v>3515541</v>
      </c>
      <c r="AV151" s="45" t="s">
        <v>240</v>
      </c>
      <c r="AW151" s="45">
        <v>0.8833333333333333</v>
      </c>
      <c r="AX151" s="59">
        <v>0.9267010369784604</v>
      </c>
      <c r="AY151" s="59">
        <v>1.0790966666666666</v>
      </c>
      <c r="AZ151" s="54">
        <v>1107220.47</v>
      </c>
      <c r="BA151" s="74">
        <v>-954546</v>
      </c>
      <c r="BB151" s="51">
        <v>107539.97870448719</v>
      </c>
      <c r="BC151" s="51">
        <v>5147.2689607792909</v>
      </c>
      <c r="BD151" s="51">
        <v>1044.4985749099551</v>
      </c>
      <c r="BE151" s="51">
        <v>32934.787083976451</v>
      </c>
      <c r="BF151" s="51">
        <v>1932.4582747886232</v>
      </c>
      <c r="BG151" s="51">
        <v>28998.122129541298</v>
      </c>
      <c r="BH151" s="51">
        <v>34502.878140402405</v>
      </c>
      <c r="BI151" s="51">
        <v>1927.5044283369721</v>
      </c>
      <c r="BJ151" s="51">
        <v>1052.461111752189</v>
      </c>
      <c r="BK151" s="51">
        <v>117681.12071641871</v>
      </c>
      <c r="BL151" s="51">
        <v>14346.130353083152</v>
      </c>
      <c r="BM151" s="51">
        <v>5344.0772181634411</v>
      </c>
      <c r="BN151" s="51">
        <v>30432.121726204394</v>
      </c>
      <c r="BO151" s="51">
        <v>125.18859809619754</v>
      </c>
      <c r="BP151" s="51">
        <v>2584.5144897637169</v>
      </c>
      <c r="BQ151" s="51">
        <v>7628.875662304762</v>
      </c>
      <c r="BR151" s="51">
        <v>11.709604701766692</v>
      </c>
      <c r="BS151" s="51">
        <v>43629.016180635394</v>
      </c>
      <c r="BT151" s="51">
        <v>7269.0993469356117</v>
      </c>
      <c r="BU151" s="51">
        <v>4277.1870681116388</v>
      </c>
      <c r="BV151" s="51">
        <v>1881.3841790287668</v>
      </c>
      <c r="BW151" s="51">
        <v>151.81628938985816</v>
      </c>
      <c r="BX151" s="51">
        <v>-9643.2016268330553</v>
      </c>
      <c r="BY151" s="51">
        <v>-497.94038509845984</v>
      </c>
      <c r="BZ151" s="51">
        <v>4518.8770000000004</v>
      </c>
      <c r="CA151" s="60">
        <v>633755.21533813025</v>
      </c>
    </row>
    <row r="152" spans="1:79" ht="16">
      <c r="A152" s="64">
        <v>2017</v>
      </c>
      <c r="B152" s="63">
        <v>1</v>
      </c>
      <c r="C152" s="69">
        <v>281707</v>
      </c>
      <c r="D152" s="43">
        <v>40144</v>
      </c>
      <c r="E152" s="43">
        <v>241563</v>
      </c>
      <c r="F152" s="43">
        <v>153923</v>
      </c>
      <c r="G152" s="43">
        <v>53515</v>
      </c>
      <c r="H152" s="43">
        <v>62427</v>
      </c>
      <c r="I152" s="43">
        <v>60802</v>
      </c>
      <c r="J152" s="43">
        <v>1625</v>
      </c>
      <c r="K152" s="43">
        <v>92548</v>
      </c>
      <c r="L152" s="43">
        <v>80706</v>
      </c>
      <c r="M152" s="43">
        <v>66401.753415217026</v>
      </c>
      <c r="N152" s="43">
        <v>15943.059285131398</v>
      </c>
      <c r="O152" s="43">
        <v>6476.9701552364168</v>
      </c>
      <c r="P152" s="43">
        <v>43981.723974849228</v>
      </c>
      <c r="Q152" s="43">
        <v>285943</v>
      </c>
      <c r="R152" s="43">
        <v>3982596.8687074655</v>
      </c>
      <c r="S152" s="44">
        <v>1.0150369000415325</v>
      </c>
      <c r="T152" s="44">
        <v>1.0740695022836093</v>
      </c>
      <c r="U152" s="44">
        <v>0.99841166028216388</v>
      </c>
      <c r="V152" s="44">
        <v>0.96238610572020655</v>
      </c>
      <c r="W152" s="44">
        <v>1.0661278471711977</v>
      </c>
      <c r="X152" s="44">
        <v>1.1345377047555325</v>
      </c>
      <c r="Y152" s="44">
        <v>0.91092472041642059</v>
      </c>
      <c r="Z152" s="43">
        <v>3217.2930999999999</v>
      </c>
      <c r="AA152" s="72">
        <v>46572.131999999998</v>
      </c>
      <c r="AB152" s="43">
        <v>23461.040000000001</v>
      </c>
      <c r="AC152" s="43">
        <v>39134.572</v>
      </c>
      <c r="AD152" s="73">
        <v>101.8832</v>
      </c>
      <c r="AE152" s="43">
        <v>19338.535</v>
      </c>
      <c r="AF152" s="46">
        <v>17752.949000000001</v>
      </c>
      <c r="AG152" s="47">
        <v>0.91800899085685661</v>
      </c>
      <c r="AH152" s="46">
        <v>16799.177</v>
      </c>
      <c r="AI152" s="46">
        <v>15339.289000000001</v>
      </c>
      <c r="AJ152" s="46">
        <v>4122.9059999999999</v>
      </c>
      <c r="AK152" s="46">
        <v>3872.7379999999998</v>
      </c>
      <c r="AL152" s="48">
        <v>17.57170611362497</v>
      </c>
      <c r="AM152" s="43">
        <v>8181131.7999999998</v>
      </c>
      <c r="AN152" s="43">
        <v>135049</v>
      </c>
      <c r="AO152" s="43">
        <v>24014</v>
      </c>
      <c r="AP152" s="43">
        <v>217549</v>
      </c>
      <c r="AQ152" s="44">
        <v>1.0063913261128552</v>
      </c>
      <c r="AR152" s="43">
        <v>10302.24469274737</v>
      </c>
      <c r="AS152" s="58">
        <v>1.1332</v>
      </c>
      <c r="AT152" s="46">
        <v>2445356</v>
      </c>
      <c r="AU152" s="46">
        <v>3516700</v>
      </c>
      <c r="AW152" s="45">
        <v>0.99660000000000004</v>
      </c>
      <c r="AX152" s="59">
        <v>0.9392081848862619</v>
      </c>
      <c r="AY152" s="59">
        <v>1.0647266666666666</v>
      </c>
      <c r="AZ152" s="54">
        <v>1126272.865</v>
      </c>
      <c r="BA152" s="74">
        <v>-976280</v>
      </c>
      <c r="BB152" s="51">
        <v>108743.44410870427</v>
      </c>
      <c r="BC152" s="51">
        <v>5233.2281951159457</v>
      </c>
      <c r="BD152" s="51">
        <v>1052.2682897639272</v>
      </c>
      <c r="BE152" s="51">
        <v>33328.098106029982</v>
      </c>
      <c r="BF152" s="51">
        <v>1806.1751801301011</v>
      </c>
      <c r="BG152" s="51">
        <v>28807.972500628799</v>
      </c>
      <c r="BH152" s="51">
        <v>35183.461875071262</v>
      </c>
      <c r="BI152" s="51">
        <v>1964.8289485701962</v>
      </c>
      <c r="BJ152" s="51">
        <v>1367.4110133940653</v>
      </c>
      <c r="BK152" s="51">
        <v>119490.9079991725</v>
      </c>
      <c r="BL152" s="51">
        <v>14699.779256012211</v>
      </c>
      <c r="BM152" s="51">
        <v>5362.3936538170956</v>
      </c>
      <c r="BN152" s="51">
        <v>30557.022948015561</v>
      </c>
      <c r="BO152" s="51">
        <v>122.28787077225981</v>
      </c>
      <c r="BP152" s="51">
        <v>2888.6179755823032</v>
      </c>
      <c r="BQ152" s="51">
        <v>7519.2038840255063</v>
      </c>
      <c r="BR152" s="51">
        <v>9.7543917769101292</v>
      </c>
      <c r="BS152" s="51">
        <v>43879.226935925995</v>
      </c>
      <c r="BT152" s="51">
        <v>7375.5169115209028</v>
      </c>
      <c r="BU152" s="51">
        <v>3747.6565067018369</v>
      </c>
      <c r="BV152" s="51">
        <v>3113.795974360949</v>
      </c>
      <c r="BW152" s="51">
        <v>215.65169066098244</v>
      </c>
      <c r="BX152" s="51">
        <v>-10608.295483333772</v>
      </c>
      <c r="BY152" s="46">
        <v>-139.16840713446362</v>
      </c>
      <c r="BZ152" s="51">
        <v>4446.1499999999996</v>
      </c>
      <c r="CA152" s="60">
        <v>632621.50503140758</v>
      </c>
    </row>
    <row r="153" spans="1:79" ht="16">
      <c r="A153" s="64">
        <v>2017</v>
      </c>
      <c r="B153" s="61">
        <v>2</v>
      </c>
      <c r="C153" s="69">
        <v>284169</v>
      </c>
      <c r="D153" s="43">
        <v>40407</v>
      </c>
      <c r="E153" s="43">
        <v>243762</v>
      </c>
      <c r="F153" s="43">
        <v>155244</v>
      </c>
      <c r="G153" s="43">
        <v>53833</v>
      </c>
      <c r="H153" s="43">
        <v>62447</v>
      </c>
      <c r="I153" s="43">
        <v>60717</v>
      </c>
      <c r="J153" s="43">
        <v>1730</v>
      </c>
      <c r="K153" s="43">
        <v>93751</v>
      </c>
      <c r="L153" s="43">
        <v>81106</v>
      </c>
      <c r="M153" s="43">
        <v>66536.057144445062</v>
      </c>
      <c r="N153" s="43">
        <v>16315.285861258704</v>
      </c>
      <c r="O153" s="43">
        <v>6656.1831508230634</v>
      </c>
      <c r="P153" s="43">
        <v>43564.588132363293</v>
      </c>
      <c r="Q153" s="43">
        <v>290628</v>
      </c>
      <c r="R153" s="43">
        <v>3996168.5062983292</v>
      </c>
      <c r="S153" s="44">
        <v>1.022729432133695</v>
      </c>
      <c r="T153" s="44">
        <v>1.074759733065368</v>
      </c>
      <c r="U153" s="44">
        <v>0.99769658016458307</v>
      </c>
      <c r="V153" s="44">
        <v>0.97046955547869629</v>
      </c>
      <c r="W153" s="44">
        <v>1.0649806402065045</v>
      </c>
      <c r="X153" s="44">
        <v>1.1145168051685448</v>
      </c>
      <c r="Y153" s="44">
        <v>0.92476709225856968</v>
      </c>
      <c r="Z153" s="43">
        <v>3235.8894</v>
      </c>
      <c r="AA153" s="72">
        <v>46577.449000000001</v>
      </c>
      <c r="AB153" s="43">
        <v>23400.507999999998</v>
      </c>
      <c r="AC153" s="43">
        <v>39155.959781527148</v>
      </c>
      <c r="AD153" s="73">
        <v>107.22144999999999</v>
      </c>
      <c r="AE153" s="43">
        <v>19461.065999999999</v>
      </c>
      <c r="AF153" s="46">
        <v>17906.286</v>
      </c>
      <c r="AG153" s="47">
        <v>0.9201081790689164</v>
      </c>
      <c r="AH153" s="46">
        <v>16917.257000000001</v>
      </c>
      <c r="AI153" s="46">
        <v>15484.069</v>
      </c>
      <c r="AJ153" s="46">
        <v>4147.4260000000004</v>
      </c>
      <c r="AK153" s="46">
        <v>3895.69</v>
      </c>
      <c r="AL153" s="48">
        <v>16.834856747554372</v>
      </c>
      <c r="AM153" s="43">
        <v>8217931.2999999998</v>
      </c>
      <c r="AN153" s="43">
        <v>136094</v>
      </c>
      <c r="AO153" s="43">
        <v>24411</v>
      </c>
      <c r="AP153" s="43">
        <v>219351</v>
      </c>
      <c r="AQ153" s="44">
        <v>1.0145866537315502</v>
      </c>
      <c r="AR153" s="43">
        <v>10329.241603097305</v>
      </c>
      <c r="AS153" s="58">
        <v>1.0730733333333335</v>
      </c>
      <c r="AT153" s="46">
        <v>2549578</v>
      </c>
      <c r="AU153" s="46">
        <v>3533138</v>
      </c>
      <c r="AV153" s="45">
        <v>-0.33</v>
      </c>
      <c r="AW153" s="45">
        <v>1.1466666666666665</v>
      </c>
      <c r="AX153" s="59">
        <v>0.90882376998276271</v>
      </c>
      <c r="AY153" s="59">
        <v>1.1003233333333333</v>
      </c>
      <c r="AZ153" s="54">
        <v>1135138.398</v>
      </c>
      <c r="BA153" s="74">
        <v>-1006320</v>
      </c>
      <c r="BB153" s="51">
        <v>109793.49304861853</v>
      </c>
      <c r="BC153" s="51">
        <v>5097.0621895959675</v>
      </c>
      <c r="BD153" s="51">
        <v>994.84473032252208</v>
      </c>
      <c r="BE153" s="51">
        <v>33630.310735167652</v>
      </c>
      <c r="BF153" s="51">
        <v>1800.0893580009495</v>
      </c>
      <c r="BG153" s="51">
        <v>29586.015488531732</v>
      </c>
      <c r="BH153" s="51">
        <v>35502.38202458631</v>
      </c>
      <c r="BI153" s="51">
        <v>1958.3657978792305</v>
      </c>
      <c r="BJ153" s="51">
        <v>1224.4227245341629</v>
      </c>
      <c r="BK153" s="51">
        <v>118564.87473747453</v>
      </c>
      <c r="BL153" s="51">
        <v>14608.695871321108</v>
      </c>
      <c r="BM153" s="51">
        <v>5584.133527681437</v>
      </c>
      <c r="BN153" s="51">
        <v>30622.732056803998</v>
      </c>
      <c r="BO153" s="51">
        <v>124.79396877217425</v>
      </c>
      <c r="BP153" s="51">
        <v>3125.3195414355891</v>
      </c>
      <c r="BQ153" s="51">
        <v>7533.4402081160424</v>
      </c>
      <c r="BR153" s="51">
        <v>38.411063013961623</v>
      </c>
      <c r="BS153" s="51">
        <v>44363.454970192921</v>
      </c>
      <c r="BT153" s="51">
        <v>7476.3746189311387</v>
      </c>
      <c r="BU153" s="51">
        <v>3854.6823909534974</v>
      </c>
      <c r="BV153" s="51">
        <v>1056.2726495191168</v>
      </c>
      <c r="BW153" s="51">
        <v>176.56387073354986</v>
      </c>
      <c r="BX153" s="51">
        <v>-8646.7460458188798</v>
      </c>
      <c r="BY153" s="51">
        <v>-124.63564303711607</v>
      </c>
      <c r="BZ153" s="51">
        <v>4386.0479999999998</v>
      </c>
      <c r="CA153" s="60">
        <v>631681.86623236991</v>
      </c>
    </row>
    <row r="154" spans="1:79" ht="16">
      <c r="A154" s="64">
        <v>2017</v>
      </c>
      <c r="B154" s="63">
        <v>3</v>
      </c>
      <c r="C154" s="69">
        <v>285986</v>
      </c>
      <c r="D154" s="43">
        <v>40557</v>
      </c>
      <c r="E154" s="43">
        <v>245429</v>
      </c>
      <c r="F154" s="43">
        <v>156552</v>
      </c>
      <c r="G154" s="43">
        <v>54147</v>
      </c>
      <c r="H154" s="43">
        <v>64059</v>
      </c>
      <c r="I154" s="43">
        <v>62084</v>
      </c>
      <c r="J154" s="43">
        <v>1975</v>
      </c>
      <c r="K154" s="43">
        <v>93821</v>
      </c>
      <c r="L154" s="43">
        <v>82593</v>
      </c>
      <c r="M154" s="43">
        <v>67632.373511921309</v>
      </c>
      <c r="N154" s="43">
        <v>17060.261648163381</v>
      </c>
      <c r="O154" s="43">
        <v>6457.6868356909372</v>
      </c>
      <c r="P154" s="43">
        <v>44114.425028066995</v>
      </c>
      <c r="Q154" s="43">
        <v>292767</v>
      </c>
      <c r="R154" s="43">
        <v>4011185.5895710923</v>
      </c>
      <c r="S154" s="44">
        <v>1.0237109508857076</v>
      </c>
      <c r="T154" s="44">
        <v>1.0745694721242782</v>
      </c>
      <c r="U154" s="44">
        <v>0.99900271483184666</v>
      </c>
      <c r="V154" s="44">
        <v>0.97218284904323171</v>
      </c>
      <c r="W154" s="44">
        <v>1.0630562454034811</v>
      </c>
      <c r="X154" s="44">
        <v>1.1085806303197607</v>
      </c>
      <c r="Y154" s="44">
        <v>0.98177887327816371</v>
      </c>
      <c r="Z154" s="43">
        <v>3254.4497000000001</v>
      </c>
      <c r="AA154" s="72">
        <v>46597.938999999998</v>
      </c>
      <c r="AB154" s="43">
        <v>23408.271000000001</v>
      </c>
      <c r="AC154" s="43">
        <v>39190.119413634486</v>
      </c>
      <c r="AD154" s="73">
        <v>112.74668</v>
      </c>
      <c r="AE154" s="43">
        <v>19580.274000000001</v>
      </c>
      <c r="AF154" s="46">
        <v>18027.351999999999</v>
      </c>
      <c r="AG154" s="47">
        <v>0.92068946532617457</v>
      </c>
      <c r="AH154" s="46">
        <v>17047.317999999999</v>
      </c>
      <c r="AI154" s="46">
        <v>15613.025</v>
      </c>
      <c r="AJ154" s="46">
        <v>4168.6019999999999</v>
      </c>
      <c r="AK154" s="46">
        <v>3922.9870000000001</v>
      </c>
      <c r="AL154" s="48">
        <v>16.353181317834196</v>
      </c>
      <c r="AM154" s="43">
        <v>8277157.0999999996</v>
      </c>
      <c r="AN154" s="43">
        <v>137412</v>
      </c>
      <c r="AO154" s="43">
        <v>24478</v>
      </c>
      <c r="AP154" s="43">
        <v>220951</v>
      </c>
      <c r="AQ154" s="44">
        <v>1.0154297382871653</v>
      </c>
      <c r="AR154" s="43">
        <v>10343.985678429661</v>
      </c>
      <c r="AS154" s="58">
        <v>1.0738966666666665</v>
      </c>
      <c r="AT154" s="46">
        <v>2637919</v>
      </c>
      <c r="AU154" s="46">
        <v>3560854</v>
      </c>
      <c r="AV154" s="45">
        <v>-0.33</v>
      </c>
      <c r="AW154" s="45">
        <v>1.27</v>
      </c>
      <c r="AX154" s="59">
        <v>0.85148897037953686</v>
      </c>
      <c r="AY154" s="59">
        <v>1.1744133333333335</v>
      </c>
      <c r="AZ154" s="54">
        <v>1133377.3640000001</v>
      </c>
      <c r="BA154" s="74">
        <v>-997375</v>
      </c>
      <c r="BB154" s="51">
        <v>111259.57244583454</v>
      </c>
      <c r="BC154" s="51">
        <v>5149.8476145821533</v>
      </c>
      <c r="BD154" s="51">
        <v>1029.0860899894349</v>
      </c>
      <c r="BE154" s="51">
        <v>33981.450452745485</v>
      </c>
      <c r="BF154" s="51">
        <v>1803.4312288793089</v>
      </c>
      <c r="BG154" s="51">
        <v>30022.062494851551</v>
      </c>
      <c r="BH154" s="51">
        <v>35953.553119142998</v>
      </c>
      <c r="BI154" s="51">
        <v>1955.5311883973977</v>
      </c>
      <c r="BJ154" s="51">
        <v>1364.6102572462162</v>
      </c>
      <c r="BK154" s="51">
        <v>119113.29685341674</v>
      </c>
      <c r="BL154" s="51">
        <v>14702.219069815927</v>
      </c>
      <c r="BM154" s="51">
        <v>5863.796785423232</v>
      </c>
      <c r="BN154" s="51">
        <v>30846.451210109481</v>
      </c>
      <c r="BO154" s="51">
        <v>122.20881985385047</v>
      </c>
      <c r="BP154" s="51">
        <v>3106.0408307221555</v>
      </c>
      <c r="BQ154" s="51">
        <v>7389.8903143025136</v>
      </c>
      <c r="BR154" s="51">
        <v>25.328231533803493</v>
      </c>
      <c r="BS154" s="51">
        <v>44528.08167278568</v>
      </c>
      <c r="BT154" s="51">
        <v>7531.8410333975253</v>
      </c>
      <c r="BU154" s="51">
        <v>3827.9450161586556</v>
      </c>
      <c r="BV154" s="51">
        <v>1039.4820552908493</v>
      </c>
      <c r="BW154" s="51">
        <v>130.011814023098</v>
      </c>
      <c r="BX154" s="51">
        <v>-7734.457122453151</v>
      </c>
      <c r="BY154" s="51">
        <v>-119.26728512905831</v>
      </c>
      <c r="BZ154" s="51">
        <v>4338.5709999999999</v>
      </c>
      <c r="CA154" s="60">
        <v>631029.69446372928</v>
      </c>
    </row>
    <row r="155" spans="1:79" ht="16">
      <c r="A155" s="64">
        <v>2017</v>
      </c>
      <c r="B155" s="61">
        <v>4</v>
      </c>
      <c r="C155" s="69">
        <v>288064</v>
      </c>
      <c r="D155" s="43">
        <v>40804</v>
      </c>
      <c r="E155" s="43">
        <v>247260</v>
      </c>
      <c r="F155" s="43">
        <v>157211</v>
      </c>
      <c r="G155" s="43">
        <v>54337</v>
      </c>
      <c r="H155" s="43">
        <v>64471</v>
      </c>
      <c r="I155" s="43">
        <v>62442</v>
      </c>
      <c r="J155" s="43">
        <v>2029</v>
      </c>
      <c r="K155" s="43">
        <v>95105</v>
      </c>
      <c r="L155" s="43">
        <v>83060</v>
      </c>
      <c r="M155" s="43">
        <v>67932.815928416603</v>
      </c>
      <c r="N155" s="43">
        <v>16894.894902436423</v>
      </c>
      <c r="O155" s="43">
        <v>7043.7554863295609</v>
      </c>
      <c r="P155" s="43">
        <v>43994.165539650625</v>
      </c>
      <c r="Q155" s="43">
        <v>296981</v>
      </c>
      <c r="R155" s="43">
        <v>4026430.3796774913</v>
      </c>
      <c r="S155" s="44">
        <v>1.0309549266829594</v>
      </c>
      <c r="T155" s="44">
        <v>1.0819662746245491</v>
      </c>
      <c r="U155" s="44">
        <v>1.0022268435872426</v>
      </c>
      <c r="V155" s="44">
        <v>0.9794048877358188</v>
      </c>
      <c r="W155" s="44">
        <v>1.0721623468797645</v>
      </c>
      <c r="X155" s="44">
        <v>1.1161329159643631</v>
      </c>
      <c r="Y155" s="44">
        <v>0.99120273708772466</v>
      </c>
      <c r="Z155" s="43">
        <v>3274.1412999999998</v>
      </c>
      <c r="AA155" s="72">
        <v>46642.618000000002</v>
      </c>
      <c r="AB155" s="43">
        <v>23432.306</v>
      </c>
      <c r="AC155" s="43">
        <v>39244.653188334029</v>
      </c>
      <c r="AD155" s="73">
        <v>114.18339</v>
      </c>
      <c r="AE155" s="43">
        <v>19663.454000000002</v>
      </c>
      <c r="AF155" s="46">
        <v>18118.419999999998</v>
      </c>
      <c r="AG155" s="47">
        <v>0.92142611364208937</v>
      </c>
      <c r="AH155" s="46">
        <v>17147.268</v>
      </c>
      <c r="AI155" s="46">
        <v>15724.036</v>
      </c>
      <c r="AJ155" s="46">
        <v>4198.0259999999998</v>
      </c>
      <c r="AK155" s="46">
        <v>3950</v>
      </c>
      <c r="AL155" s="48">
        <v>16.083999585870892</v>
      </c>
      <c r="AM155" s="43">
        <v>8300371.9000000004</v>
      </c>
      <c r="AN155" s="43">
        <v>138756</v>
      </c>
      <c r="AO155" s="43">
        <v>24576</v>
      </c>
      <c r="AP155" s="43">
        <v>222684</v>
      </c>
      <c r="AQ155" s="44">
        <v>1.0210597826086956</v>
      </c>
      <c r="AR155" s="43">
        <v>10349.069842337371</v>
      </c>
      <c r="AS155" s="58">
        <v>1.1383242544341099</v>
      </c>
      <c r="AT155" s="46">
        <v>2700087</v>
      </c>
      <c r="AU155" s="46">
        <v>3571058</v>
      </c>
      <c r="AV155" s="45">
        <v>-0.33</v>
      </c>
      <c r="AW155" s="45">
        <v>1.41</v>
      </c>
      <c r="AX155" s="59">
        <v>0.84913911446112222</v>
      </c>
      <c r="AY155" s="59">
        <v>1.1776633333333333</v>
      </c>
      <c r="AZ155" s="54">
        <v>1144425.2830000001</v>
      </c>
      <c r="BA155" s="74">
        <v>-977698</v>
      </c>
      <c r="BB155" s="51">
        <v>112426.49039684264</v>
      </c>
      <c r="BC155" s="51">
        <v>5201.8620007059335</v>
      </c>
      <c r="BD155" s="51">
        <v>1035.8008899241158</v>
      </c>
      <c r="BE155" s="51">
        <v>34302.140706056889</v>
      </c>
      <c r="BF155" s="51">
        <v>1834.3042329896409</v>
      </c>
      <c r="BG155" s="51">
        <v>30199.94951598793</v>
      </c>
      <c r="BH155" s="51">
        <v>36416.602981199401</v>
      </c>
      <c r="BI155" s="51">
        <v>2036.2740651531756</v>
      </c>
      <c r="BJ155" s="51">
        <v>1399.5560048255552</v>
      </c>
      <c r="BK155" s="51">
        <v>120956.92040993617</v>
      </c>
      <c r="BL155" s="51">
        <v>14806.305802850744</v>
      </c>
      <c r="BM155" s="51">
        <v>6167.6760330782354</v>
      </c>
      <c r="BN155" s="51">
        <v>31018.793785070957</v>
      </c>
      <c r="BO155" s="51">
        <v>135.70934060171547</v>
      </c>
      <c r="BP155" s="51">
        <v>2968.0216522599517</v>
      </c>
      <c r="BQ155" s="51">
        <v>7385.4655935559394</v>
      </c>
      <c r="BR155" s="51">
        <v>180.50631367532475</v>
      </c>
      <c r="BS155" s="51">
        <v>44940.236421095411</v>
      </c>
      <c r="BT155" s="51">
        <v>7630.2674361504323</v>
      </c>
      <c r="BU155" s="51">
        <v>3920.7160861860098</v>
      </c>
      <c r="BV155" s="51">
        <v>1653.4493208290839</v>
      </c>
      <c r="BW155" s="51">
        <v>149.77262458236967</v>
      </c>
      <c r="BX155" s="51">
        <v>-8405.5013483941675</v>
      </c>
      <c r="BY155" s="51">
        <v>-124.92866469936199</v>
      </c>
      <c r="BZ155" s="51">
        <v>4303.7190000000001</v>
      </c>
      <c r="CA155" s="60">
        <v>630650.21623991057</v>
      </c>
    </row>
    <row r="156" spans="1:79" ht="16">
      <c r="A156" s="64">
        <v>2018</v>
      </c>
      <c r="B156" s="63">
        <v>1</v>
      </c>
      <c r="C156" s="69">
        <v>289665</v>
      </c>
      <c r="D156" s="43">
        <v>41057</v>
      </c>
      <c r="E156" s="43">
        <v>248608</v>
      </c>
      <c r="F156" s="43">
        <v>158485</v>
      </c>
      <c r="G156" s="43">
        <v>54717</v>
      </c>
      <c r="H156" s="43">
        <v>65094</v>
      </c>
      <c r="I156" s="43">
        <v>63137</v>
      </c>
      <c r="J156" s="43">
        <v>1957</v>
      </c>
      <c r="K156" s="43">
        <v>95641</v>
      </c>
      <c r="L156" s="43">
        <v>84272</v>
      </c>
      <c r="M156" s="43">
        <v>69016</v>
      </c>
      <c r="N156" s="43">
        <v>16919.736715927749</v>
      </c>
      <c r="O156" s="43">
        <v>6417.359191308632</v>
      </c>
      <c r="P156" s="43">
        <v>45678.904092763623</v>
      </c>
      <c r="Q156" s="43">
        <v>297238</v>
      </c>
      <c r="R156" s="43">
        <v>4042111.0821458832</v>
      </c>
      <c r="S156" s="44">
        <v>1.0261439939240156</v>
      </c>
      <c r="T156" s="44">
        <v>1.0859702810991576</v>
      </c>
      <c r="U156" s="44">
        <v>0.99952482775005935</v>
      </c>
      <c r="V156" s="44">
        <v>0.98066110204792756</v>
      </c>
      <c r="W156" s="44">
        <v>1.0702313861210151</v>
      </c>
      <c r="X156" s="44">
        <v>1.1362136890070249</v>
      </c>
      <c r="Y156" s="44">
        <v>1.0534215510473981</v>
      </c>
      <c r="Z156" s="43">
        <v>3284.9972000000002</v>
      </c>
      <c r="AA156" s="72">
        <v>46698.569000000003</v>
      </c>
      <c r="AB156" s="43">
        <v>23429.256000000001</v>
      </c>
      <c r="AC156" s="43">
        <v>39314.502999999997</v>
      </c>
      <c r="AD156" s="73">
        <v>126.6344</v>
      </c>
      <c r="AE156" s="43">
        <v>19757.749</v>
      </c>
      <c r="AF156" s="46">
        <v>18208.199000000001</v>
      </c>
      <c r="AG156" s="47">
        <v>0.92157254351191531</v>
      </c>
      <c r="AH156" s="46">
        <v>17237.603999999999</v>
      </c>
      <c r="AI156" s="46">
        <v>15825.564</v>
      </c>
      <c r="AJ156" s="46">
        <v>4219.71</v>
      </c>
      <c r="AK156" s="46">
        <v>3976.4029999999998</v>
      </c>
      <c r="AL156" s="48">
        <v>15.670608575876246</v>
      </c>
      <c r="AM156" s="43">
        <v>8367280.5</v>
      </c>
      <c r="AN156" s="43">
        <v>139954</v>
      </c>
      <c r="AO156" s="43">
        <v>24704</v>
      </c>
      <c r="AP156" s="43">
        <v>223904</v>
      </c>
      <c r="AQ156" s="44">
        <v>1.0160438706073724</v>
      </c>
      <c r="AR156" s="43">
        <v>10359.085645235558</v>
      </c>
      <c r="AS156" s="58">
        <v>1.1291294017886286</v>
      </c>
      <c r="AT156" s="46">
        <v>2731417</v>
      </c>
      <c r="AU156" s="46">
        <v>3554002</v>
      </c>
      <c r="AV156" s="45">
        <v>-0.33500000000000002</v>
      </c>
      <c r="AW156" s="45">
        <v>1.9</v>
      </c>
      <c r="AX156" s="59">
        <v>0.81336080685392054</v>
      </c>
      <c r="AY156" s="59">
        <v>1.2294666666666665</v>
      </c>
      <c r="AZ156" s="54">
        <v>1160736.416</v>
      </c>
      <c r="BA156" s="74">
        <v>-981331</v>
      </c>
      <c r="BB156" s="51">
        <v>114327.0827</v>
      </c>
      <c r="BC156" s="51">
        <v>5132.3653999999997</v>
      </c>
      <c r="BD156" s="51">
        <v>1047.8311000000001</v>
      </c>
      <c r="BE156" s="51">
        <v>35033.152999999998</v>
      </c>
      <c r="BF156" s="51">
        <v>1938.9449</v>
      </c>
      <c r="BG156" s="51">
        <v>31023.732</v>
      </c>
      <c r="BH156" s="51">
        <v>36778.271999999997</v>
      </c>
      <c r="BI156" s="51">
        <v>2033.9812999999999</v>
      </c>
      <c r="BJ156" s="51">
        <v>1338.8030000000001</v>
      </c>
      <c r="BK156" s="51">
        <v>123759.19458099999</v>
      </c>
      <c r="BL156" s="51">
        <v>14848.332</v>
      </c>
      <c r="BM156" s="51">
        <v>6706.4157999999998</v>
      </c>
      <c r="BN156" s="51">
        <v>31106.977999999999</v>
      </c>
      <c r="BO156" s="51">
        <v>142.34610000000001</v>
      </c>
      <c r="BP156" s="51">
        <v>3115.2341000000001</v>
      </c>
      <c r="BQ156" s="51">
        <v>7333.5207</v>
      </c>
      <c r="BR156" s="51">
        <v>10.192181</v>
      </c>
      <c r="BS156" s="51">
        <v>45144.118000000002</v>
      </c>
      <c r="BT156" s="51">
        <v>7671.2996000000003</v>
      </c>
      <c r="BU156" s="51">
        <v>3998.6460000000002</v>
      </c>
      <c r="BV156" s="51">
        <v>3537.3526000000002</v>
      </c>
      <c r="BW156" s="51">
        <v>144.7595</v>
      </c>
      <c r="BX156" s="51">
        <v>-9405.85665899999</v>
      </c>
      <c r="BY156" s="51">
        <v>-26.255222</v>
      </c>
      <c r="BZ156" s="51">
        <v>4390.6501170530737</v>
      </c>
      <c r="CA156" s="60">
        <v>630816.0502363455</v>
      </c>
    </row>
    <row r="157" spans="1:79" ht="16">
      <c r="A157" s="64">
        <v>2018</v>
      </c>
      <c r="B157" s="63">
        <v>2</v>
      </c>
      <c r="C157" s="69">
        <v>291296</v>
      </c>
      <c r="D157" s="43">
        <v>41230</v>
      </c>
      <c r="E157" s="43">
        <v>250066</v>
      </c>
      <c r="F157" s="43">
        <v>158546</v>
      </c>
      <c r="G157" s="43">
        <v>54751</v>
      </c>
      <c r="H157" s="43">
        <v>67234</v>
      </c>
      <c r="I157" s="43">
        <v>65291</v>
      </c>
      <c r="J157" s="43">
        <v>1943</v>
      </c>
      <c r="K157" s="43">
        <v>95813</v>
      </c>
      <c r="L157" s="43">
        <v>85048</v>
      </c>
      <c r="M157" s="43">
        <v>69838</v>
      </c>
      <c r="N157" s="43">
        <v>17117.069688375224</v>
      </c>
      <c r="O157" s="43">
        <v>7017.9427403166883</v>
      </c>
      <c r="P157" s="43">
        <v>45702.987571308076</v>
      </c>
      <c r="Q157" s="43">
        <v>300193</v>
      </c>
      <c r="R157" s="43">
        <v>4059739.3473575711</v>
      </c>
      <c r="S157" s="44">
        <v>1.0305428155553114</v>
      </c>
      <c r="T157" s="44">
        <v>1.0924337416270358</v>
      </c>
      <c r="U157" s="44">
        <v>1.0037259593432084</v>
      </c>
      <c r="V157" s="44">
        <v>0.9823712303380252</v>
      </c>
      <c r="W157" s="44">
        <v>1.0778078131360045</v>
      </c>
      <c r="X157" s="44">
        <v>1.1445066315492427</v>
      </c>
      <c r="Y157" s="44">
        <v>1.0289466414522657</v>
      </c>
      <c r="Z157" s="43">
        <v>3298.5627000000004</v>
      </c>
      <c r="AA157" s="72">
        <v>46745.315000000002</v>
      </c>
      <c r="AB157" s="43">
        <v>23403.504000000001</v>
      </c>
      <c r="AC157" s="43">
        <v>39370.869623004757</v>
      </c>
      <c r="AD157" s="73">
        <v>126.00127999999999</v>
      </c>
      <c r="AE157" s="43">
        <v>19887.917000000001</v>
      </c>
      <c r="AF157" s="46">
        <v>18347.099999999999</v>
      </c>
      <c r="AG157" s="47">
        <v>0.92252496830110453</v>
      </c>
      <c r="AH157" s="46">
        <v>17394.233</v>
      </c>
      <c r="AI157" s="46">
        <v>15985.784</v>
      </c>
      <c r="AJ157" s="46">
        <v>4242.9920000000002</v>
      </c>
      <c r="AK157" s="46">
        <v>4004.1039999999998</v>
      </c>
      <c r="AL157" s="48">
        <v>15.021626676073804</v>
      </c>
      <c r="AM157" s="43">
        <v>8461169</v>
      </c>
      <c r="AN157" s="43">
        <v>141461</v>
      </c>
      <c r="AO157" s="43">
        <v>24638</v>
      </c>
      <c r="AP157" s="43">
        <v>225428</v>
      </c>
      <c r="AQ157" s="44">
        <v>1.0176518236842698</v>
      </c>
      <c r="AR157" s="43">
        <v>10366.457682901737</v>
      </c>
      <c r="AS157" s="58">
        <v>1.166777028004967</v>
      </c>
      <c r="AT157" s="46">
        <v>2830840</v>
      </c>
      <c r="AU157" s="46">
        <v>3614585</v>
      </c>
      <c r="AV157" s="45" t="s">
        <v>240</v>
      </c>
      <c r="AW157" s="45">
        <v>2.2930000000000001</v>
      </c>
      <c r="AX157" s="59">
        <v>0.8387854386847845</v>
      </c>
      <c r="AY157" s="59">
        <v>1.1921999999999999</v>
      </c>
      <c r="AZ157" s="54">
        <v>1163885.0549999999</v>
      </c>
      <c r="BA157" s="74">
        <v>-977786</v>
      </c>
      <c r="BB157" s="51">
        <v>116224.38120000002</v>
      </c>
      <c r="BC157" s="51">
        <v>5266.4961999999996</v>
      </c>
      <c r="BD157" s="51">
        <v>1091.9372000000001</v>
      </c>
      <c r="BE157" s="51">
        <v>35569.122000000003</v>
      </c>
      <c r="BF157" s="51">
        <v>2019.3133</v>
      </c>
      <c r="BG157" s="51">
        <v>31507.754000000001</v>
      </c>
      <c r="BH157" s="51">
        <v>37322.485999999997</v>
      </c>
      <c r="BI157" s="51">
        <v>2038.5572999999999</v>
      </c>
      <c r="BJ157" s="51">
        <v>1408.7152000000001</v>
      </c>
      <c r="BK157" s="51">
        <v>122521.2866387</v>
      </c>
      <c r="BL157" s="51">
        <v>14999.102000000001</v>
      </c>
      <c r="BM157" s="51">
        <v>7083.8199000000004</v>
      </c>
      <c r="BN157" s="51">
        <v>31261.145</v>
      </c>
      <c r="BO157" s="51">
        <v>135.57473999999999</v>
      </c>
      <c r="BP157" s="51">
        <v>3085.5989</v>
      </c>
      <c r="BQ157" s="51">
        <v>7389.5932000000003</v>
      </c>
      <c r="BR157" s="51">
        <v>5.1018087000000003</v>
      </c>
      <c r="BS157" s="51">
        <v>45402.497000000003</v>
      </c>
      <c r="BT157" s="51">
        <v>7721.8966</v>
      </c>
      <c r="BU157" s="51">
        <v>3980.9584</v>
      </c>
      <c r="BV157" s="51">
        <v>1344.5652</v>
      </c>
      <c r="BW157" s="51">
        <v>111.43389000000001</v>
      </c>
      <c r="BX157" s="51">
        <v>-6316.3617106999782</v>
      </c>
      <c r="BY157" s="51">
        <v>19.456271999999998</v>
      </c>
      <c r="BZ157" s="51">
        <v>4331.2983512927804</v>
      </c>
      <c r="CA157" s="60">
        <v>631352.40135711862</v>
      </c>
    </row>
    <row r="158" spans="1:79" ht="16">
      <c r="A158" s="64">
        <v>2018</v>
      </c>
      <c r="B158" s="61">
        <v>3</v>
      </c>
      <c r="C158" s="69">
        <v>293045</v>
      </c>
      <c r="D158" s="43">
        <v>41500</v>
      </c>
      <c r="E158" s="43">
        <v>251545</v>
      </c>
      <c r="F158" s="43">
        <v>159515</v>
      </c>
      <c r="G158" s="43">
        <v>55215</v>
      </c>
      <c r="H158" s="43">
        <v>68203</v>
      </c>
      <c r="I158" s="43">
        <v>65960</v>
      </c>
      <c r="J158" s="43">
        <v>2243</v>
      </c>
      <c r="K158" s="43">
        <v>94127</v>
      </c>
      <c r="L158" s="43">
        <v>84015</v>
      </c>
      <c r="M158" s="43">
        <v>68858</v>
      </c>
      <c r="N158" s="43">
        <v>17613.451239291127</v>
      </c>
      <c r="O158" s="43">
        <v>6969.3284394945986</v>
      </c>
      <c r="P158" s="43">
        <v>44275.220321214278</v>
      </c>
      <c r="Q158" s="43">
        <v>303017</v>
      </c>
      <c r="R158" s="43">
        <v>4078120.2743660039</v>
      </c>
      <c r="S158" s="44">
        <v>1.0340289034107391</v>
      </c>
      <c r="T158" s="44">
        <v>1.0982478136852334</v>
      </c>
      <c r="U158" s="44">
        <v>1.0161550303359594</v>
      </c>
      <c r="V158" s="44">
        <v>0.98997877501516074</v>
      </c>
      <c r="W158" s="44">
        <v>1.0866382653223836</v>
      </c>
      <c r="X158" s="44">
        <v>1.1678033684461109</v>
      </c>
      <c r="Y158" s="44">
        <v>1.0242940468982138</v>
      </c>
      <c r="Z158" s="43">
        <v>3305.6734000000001</v>
      </c>
      <c r="AA158" s="72">
        <v>46817.88</v>
      </c>
      <c r="AB158" s="43">
        <v>23382.681</v>
      </c>
      <c r="AC158" s="43">
        <v>39449.032691955603</v>
      </c>
      <c r="AD158" s="73">
        <v>129.26211999999998</v>
      </c>
      <c r="AE158" s="43">
        <v>19968.646000000001</v>
      </c>
      <c r="AF158" s="46">
        <v>18477.131000000001</v>
      </c>
      <c r="AG158" s="47">
        <v>0.92530715402536556</v>
      </c>
      <c r="AH158" s="46">
        <v>17503.996999999999</v>
      </c>
      <c r="AI158" s="46">
        <v>16126.371999999999</v>
      </c>
      <c r="AJ158" s="46">
        <v>4271.1090000000004</v>
      </c>
      <c r="AK158" s="46">
        <v>4048.877</v>
      </c>
      <c r="AL158" s="48">
        <v>14.60069955194616</v>
      </c>
      <c r="AM158" s="43">
        <v>8517248.0999999996</v>
      </c>
      <c r="AN158" s="43">
        <v>143508</v>
      </c>
      <c r="AO158" s="43">
        <v>24788</v>
      </c>
      <c r="AP158" s="43">
        <v>226757</v>
      </c>
      <c r="AQ158" s="44">
        <v>1.0237011522532498</v>
      </c>
      <c r="AR158" s="43">
        <v>10377.490318581466</v>
      </c>
      <c r="AS158" s="58">
        <v>1.2434419654471049</v>
      </c>
      <c r="AT158" s="46">
        <v>2905210</v>
      </c>
      <c r="AU158" s="46">
        <v>3657523</v>
      </c>
      <c r="AV158" s="45" t="s">
        <v>240</v>
      </c>
      <c r="AW158" s="45">
        <v>2.29</v>
      </c>
      <c r="AX158" s="59">
        <v>0.85974666131713184</v>
      </c>
      <c r="AY158" s="59">
        <v>1.1631333333333334</v>
      </c>
      <c r="AZ158" s="54"/>
      <c r="BA158" s="74"/>
      <c r="BB158" s="51"/>
      <c r="BC158" s="51"/>
      <c r="BD158" s="51"/>
      <c r="BE158" s="51"/>
      <c r="BF158" s="51"/>
      <c r="BG158" s="51"/>
      <c r="BH158" s="51"/>
      <c r="BI158" s="51"/>
      <c r="BJ158" s="51"/>
      <c r="BK158" s="51"/>
      <c r="BL158" s="51"/>
      <c r="BM158" s="51"/>
      <c r="BN158" s="51"/>
      <c r="BO158" s="51"/>
      <c r="BP158" s="51"/>
      <c r="BQ158" s="51"/>
      <c r="BR158" s="51"/>
      <c r="BS158" s="51"/>
      <c r="BT158" s="51"/>
      <c r="BU158" s="51"/>
      <c r="BV158" s="51"/>
      <c r="BW158" s="51"/>
      <c r="BX158" s="51"/>
      <c r="BY158" s="51"/>
      <c r="BZ158" s="51">
        <v>4284.4139916541435</v>
      </c>
      <c r="CA158" s="60"/>
    </row>
    <row r="159" spans="1:79" ht="16">
      <c r="A159" s="64">
        <v>2018</v>
      </c>
      <c r="B159" s="63">
        <v>4</v>
      </c>
      <c r="C159" s="69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4"/>
      <c r="T159" s="44"/>
      <c r="U159" s="44"/>
      <c r="V159" s="44"/>
      <c r="W159" s="44"/>
      <c r="X159" s="44"/>
      <c r="Y159" s="44"/>
      <c r="Z159" s="43"/>
      <c r="AA159" s="72"/>
      <c r="AB159" s="43"/>
      <c r="AC159" s="43"/>
      <c r="AD159" s="73"/>
      <c r="AE159" s="43"/>
      <c r="AF159" s="46"/>
      <c r="AG159" s="47"/>
      <c r="AH159" s="46"/>
      <c r="AI159" s="46"/>
      <c r="AJ159" s="46"/>
      <c r="AK159" s="46"/>
      <c r="AL159" s="48"/>
      <c r="AM159" s="43"/>
      <c r="AN159" s="43"/>
      <c r="AO159" s="43"/>
      <c r="AP159" s="43"/>
      <c r="AQ159" s="44"/>
      <c r="AR159" s="43"/>
      <c r="AS159" s="58"/>
      <c r="AT159" s="46"/>
      <c r="AU159" s="46"/>
      <c r="AV159" s="45"/>
      <c r="AW159" s="45"/>
      <c r="AX159" s="59"/>
      <c r="AY159" s="59"/>
      <c r="AZ159" s="54"/>
      <c r="BA159" s="74"/>
      <c r="BB159" s="51"/>
      <c r="BC159" s="51"/>
      <c r="BD159" s="51"/>
      <c r="BE159" s="51"/>
      <c r="BF159" s="51"/>
      <c r="BG159" s="51"/>
      <c r="BH159" s="51"/>
      <c r="BI159" s="51"/>
      <c r="BJ159" s="51"/>
      <c r="BK159" s="51"/>
      <c r="BL159" s="51"/>
      <c r="BM159" s="51"/>
      <c r="BN159" s="51"/>
      <c r="BO159" s="51"/>
      <c r="BP159" s="51"/>
      <c r="BQ159" s="51"/>
      <c r="BR159" s="51"/>
      <c r="BS159" s="51"/>
      <c r="BT159" s="51"/>
      <c r="BU159" s="51"/>
      <c r="BV159" s="51"/>
      <c r="BW159" s="51"/>
      <c r="BX159" s="51"/>
      <c r="BY159" s="51"/>
      <c r="BZ159" s="51"/>
      <c r="CA159" s="60"/>
    </row>
    <row r="160" spans="1:79">
      <c r="C160" s="71"/>
      <c r="Q160" s="8"/>
      <c r="BB160" s="67"/>
    </row>
    <row r="161" spans="3:17">
      <c r="Q161" s="8"/>
    </row>
    <row r="162" spans="3:17">
      <c r="C162" s="65" t="s">
        <v>252</v>
      </c>
      <c r="Q162" s="8"/>
    </row>
    <row r="163" spans="3:17">
      <c r="C163" s="66" t="s">
        <v>152</v>
      </c>
    </row>
    <row r="164" spans="3:17">
      <c r="C164" s="66" t="s">
        <v>241</v>
      </c>
    </row>
  </sheetData>
  <mergeCells count="1">
    <mergeCell ref="A1:B1"/>
  </mergeCells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164"/>
  <sheetViews>
    <sheetView tabSelected="1" zoomScale="75" workbookViewId="0">
      <selection activeCell="AA7" sqref="AA7"/>
    </sheetView>
  </sheetViews>
  <sheetFormatPr baseColWidth="10" defaultRowHeight="15"/>
  <cols>
    <col min="1" max="1" width="11.6640625" customWidth="1"/>
    <col min="2" max="2" width="11.5" bestFit="1" customWidth="1"/>
    <col min="3" max="3" width="14.5" style="8" bestFit="1" customWidth="1"/>
    <col min="4" max="4" width="14.5" bestFit="1" customWidth="1"/>
    <col min="5" max="6" width="13.1640625" bestFit="1" customWidth="1"/>
    <col min="7" max="8" width="29" customWidth="1"/>
    <col min="9" max="10" width="11.6640625" bestFit="1" customWidth="1"/>
    <col min="11" max="11" width="13.1640625" bestFit="1" customWidth="1"/>
    <col min="12" max="12" width="16.5" bestFit="1" customWidth="1"/>
    <col min="13" max="13" width="14.5" bestFit="1" customWidth="1"/>
    <col min="14" max="14" width="11.6640625" bestFit="1" customWidth="1"/>
    <col min="15" max="15" width="11.6640625" customWidth="1"/>
    <col min="16" max="16" width="15" customWidth="1"/>
    <col min="17" max="17" width="15" style="80" customWidth="1"/>
    <col min="18" max="19" width="13.1640625" bestFit="1" customWidth="1"/>
    <col min="20" max="20" width="13.1640625" style="80" customWidth="1"/>
    <col min="21" max="24" width="15" style="80" customWidth="1"/>
    <col min="25" max="25" width="15" customWidth="1"/>
    <col min="34" max="34" width="14.5" bestFit="1" customWidth="1"/>
  </cols>
  <sheetData>
    <row r="1" spans="1:34" ht="85">
      <c r="A1" s="86" t="s">
        <v>251</v>
      </c>
      <c r="B1" s="87"/>
      <c r="C1" s="26" t="s">
        <v>0</v>
      </c>
      <c r="D1" s="27" t="s">
        <v>3</v>
      </c>
      <c r="E1" s="27" t="s">
        <v>5</v>
      </c>
      <c r="F1" s="27" t="s">
        <v>6</v>
      </c>
      <c r="G1" s="27" t="s">
        <v>16</v>
      </c>
      <c r="H1" s="27" t="s">
        <v>16</v>
      </c>
      <c r="I1" s="27" t="s">
        <v>19</v>
      </c>
      <c r="J1" s="27" t="s">
        <v>17</v>
      </c>
      <c r="K1" s="28" t="s">
        <v>26</v>
      </c>
      <c r="L1" s="27" t="s">
        <v>36</v>
      </c>
      <c r="M1" s="27" t="s">
        <v>37</v>
      </c>
      <c r="N1" s="27" t="s">
        <v>45</v>
      </c>
      <c r="O1" s="27" t="s">
        <v>45</v>
      </c>
      <c r="P1" s="27" t="s">
        <v>61</v>
      </c>
      <c r="Q1" s="77" t="s">
        <v>261</v>
      </c>
      <c r="R1" s="27" t="s">
        <v>28</v>
      </c>
      <c r="S1" s="28" t="s">
        <v>25</v>
      </c>
      <c r="T1" s="81" t="s">
        <v>265</v>
      </c>
      <c r="U1" s="77" t="s">
        <v>263</v>
      </c>
      <c r="V1" s="77" t="s">
        <v>268</v>
      </c>
      <c r="W1" s="77" t="s">
        <v>269</v>
      </c>
      <c r="X1" s="77" t="s">
        <v>270</v>
      </c>
      <c r="Y1" s="27" t="s">
        <v>253</v>
      </c>
      <c r="Z1" s="27" t="s">
        <v>257</v>
      </c>
      <c r="AH1" s="27"/>
    </row>
    <row r="2" spans="1:34" ht="15" customHeight="1">
      <c r="A2" s="1"/>
      <c r="B2" s="2"/>
      <c r="C2" s="30" t="s">
        <v>71</v>
      </c>
      <c r="D2" s="31" t="s">
        <v>71</v>
      </c>
      <c r="E2" s="31" t="s">
        <v>71</v>
      </c>
      <c r="F2" s="31" t="s">
        <v>71</v>
      </c>
      <c r="G2" s="32" t="s">
        <v>229</v>
      </c>
      <c r="H2" s="32" t="s">
        <v>258</v>
      </c>
      <c r="I2" s="32" t="s">
        <v>229</v>
      </c>
      <c r="J2" s="32" t="s">
        <v>229</v>
      </c>
      <c r="K2" s="31" t="s">
        <v>73</v>
      </c>
      <c r="L2" s="31" t="s">
        <v>75</v>
      </c>
      <c r="M2" s="31" t="s">
        <v>72</v>
      </c>
      <c r="N2" s="31" t="s">
        <v>76</v>
      </c>
      <c r="O2" s="31"/>
      <c r="P2" s="31" t="s">
        <v>80</v>
      </c>
      <c r="Q2" s="78" t="s">
        <v>262</v>
      </c>
      <c r="R2" s="31" t="s">
        <v>73</v>
      </c>
      <c r="S2" s="31" t="s">
        <v>73</v>
      </c>
      <c r="T2" s="78" t="s">
        <v>262</v>
      </c>
      <c r="U2" s="78" t="s">
        <v>264</v>
      </c>
      <c r="V2" s="78"/>
      <c r="W2" s="78" t="s">
        <v>258</v>
      </c>
      <c r="X2" s="78"/>
      <c r="Y2" s="31" t="s">
        <v>254</v>
      </c>
      <c r="Z2" s="31" t="s">
        <v>258</v>
      </c>
      <c r="AA2" s="31" t="s">
        <v>255</v>
      </c>
      <c r="AB2" s="31" t="s">
        <v>256</v>
      </c>
      <c r="AC2" s="31" t="s">
        <v>259</v>
      </c>
      <c r="AD2" s="31" t="s">
        <v>260</v>
      </c>
      <c r="AE2" s="31" t="s">
        <v>266</v>
      </c>
      <c r="AF2" s="31" t="s">
        <v>267</v>
      </c>
      <c r="AG2" s="31" t="s">
        <v>271</v>
      </c>
      <c r="AH2" s="31"/>
    </row>
    <row r="3" spans="1:34" ht="15" customHeight="1">
      <c r="A3" s="6" t="s">
        <v>81</v>
      </c>
      <c r="B3" s="6" t="s">
        <v>82</v>
      </c>
      <c r="C3" s="35" t="s">
        <v>83</v>
      </c>
      <c r="D3" s="36" t="s">
        <v>86</v>
      </c>
      <c r="E3" s="36" t="s">
        <v>88</v>
      </c>
      <c r="F3" s="36" t="s">
        <v>89</v>
      </c>
      <c r="G3" s="37" t="s">
        <v>95</v>
      </c>
      <c r="H3" s="37" t="s">
        <v>95</v>
      </c>
      <c r="I3" s="37"/>
      <c r="J3" s="37" t="s">
        <v>96</v>
      </c>
      <c r="K3" s="36" t="s">
        <v>104</v>
      </c>
      <c r="L3" s="36" t="s">
        <v>114</v>
      </c>
      <c r="M3" s="36" t="s">
        <v>115</v>
      </c>
      <c r="N3" s="36" t="s">
        <v>123</v>
      </c>
      <c r="O3" s="36" t="s">
        <v>123</v>
      </c>
      <c r="P3" s="38" t="s">
        <v>139</v>
      </c>
      <c r="Q3" s="78"/>
      <c r="R3" s="36" t="s">
        <v>106</v>
      </c>
      <c r="S3" s="39" t="s">
        <v>103</v>
      </c>
      <c r="T3" s="82"/>
      <c r="U3" s="78" t="s">
        <v>258</v>
      </c>
      <c r="V3" s="78"/>
      <c r="W3" s="78"/>
      <c r="X3" s="78"/>
      <c r="Y3" s="31" t="s">
        <v>258</v>
      </c>
      <c r="AH3" s="36"/>
    </row>
    <row r="4" spans="1:34" ht="16" customHeight="1">
      <c r="A4" s="41">
        <v>1980</v>
      </c>
      <c r="B4" s="42">
        <v>1</v>
      </c>
      <c r="C4" s="68">
        <v>123179</v>
      </c>
      <c r="D4" s="43">
        <v>78220</v>
      </c>
      <c r="E4" s="43">
        <v>26453</v>
      </c>
      <c r="F4" s="43">
        <v>24645</v>
      </c>
      <c r="G4" s="44">
        <v>0.191615453932894</v>
      </c>
      <c r="H4" s="44">
        <f>(G4/$G$124)*100</f>
        <v>19.172559981067298</v>
      </c>
      <c r="I4" s="44">
        <v>0.21614932034895518</v>
      </c>
      <c r="J4" s="44">
        <v>0.18513167987726925</v>
      </c>
      <c r="K4" s="43">
        <v>26970.475999999999</v>
      </c>
      <c r="L4" s="43">
        <v>6342001.6550810672</v>
      </c>
      <c r="M4" s="49">
        <v>11662</v>
      </c>
      <c r="N4" s="52">
        <v>15.648666666666699</v>
      </c>
      <c r="O4" s="52">
        <f>N4/100</f>
        <v>0.156486666666667</v>
      </c>
      <c r="P4" s="51">
        <v>500.66682521587916</v>
      </c>
      <c r="Q4" s="79">
        <f t="shared" ref="Q4:Q35" si="0">(L4/$L$124)*100</f>
        <v>75.325353659166453</v>
      </c>
      <c r="R4" s="43">
        <v>12835.209073738548</v>
      </c>
      <c r="S4" s="43">
        <v>14215.902073738544</v>
      </c>
      <c r="T4" s="83">
        <f>(R4/$R$124)*100</f>
        <v>64.930209754997023</v>
      </c>
      <c r="U4" s="84">
        <f t="shared" ref="U4:U67" si="1">(S4/$S$124)</f>
        <v>0.58588133602877457</v>
      </c>
      <c r="V4" s="84">
        <f>M4/H4</f>
        <v>608.26514620458101</v>
      </c>
      <c r="W4" s="84">
        <f>(V4/$V$124)*100</f>
        <v>44.820622219612346</v>
      </c>
      <c r="X4" s="84">
        <f>(M4/$M$124)*100</f>
        <v>8.5932606789427535</v>
      </c>
      <c r="Y4" s="76">
        <f t="shared" ref="Y4:Y5" si="2">K4/$K$124</f>
        <v>0.68022730641474805</v>
      </c>
      <c r="Z4">
        <f t="shared" ref="Z4:Z67" si="3">G4*100</f>
        <v>19.161545393289401</v>
      </c>
      <c r="AA4">
        <f>LN(D4/U4)*100</f>
        <v>1180.1918656464579</v>
      </c>
      <c r="AB4">
        <f xml:space="preserve"> LN(E4/U4)*100</f>
        <v>1071.7762860559876</v>
      </c>
      <c r="AC4">
        <f>LN(C4/U4)*100</f>
        <v>1225.6031869162148</v>
      </c>
      <c r="AD4">
        <f>LN((Q4*T4/100)/U4)*100</f>
        <v>442.45975992765108</v>
      </c>
      <c r="AF4">
        <f>LN(X4/H4)*100</f>
        <v>-80.250183507864463</v>
      </c>
      <c r="AG4">
        <f>N4/4</f>
        <v>3.9121666666666748</v>
      </c>
      <c r="AH4" s="49"/>
    </row>
    <row r="5" spans="1:34" ht="16" customHeight="1">
      <c r="A5" s="41">
        <v>1980</v>
      </c>
      <c r="B5" s="42">
        <v>2</v>
      </c>
      <c r="C5" s="68">
        <v>123597</v>
      </c>
      <c r="D5" s="43">
        <v>78262</v>
      </c>
      <c r="E5" s="43">
        <v>25576</v>
      </c>
      <c r="F5" s="43">
        <v>24347</v>
      </c>
      <c r="G5" s="44">
        <v>0.1996003139234771</v>
      </c>
      <c r="H5" s="44">
        <f t="shared" ref="H5:H68" si="4">(G5/$G$124)*100</f>
        <v>19.97150497202556</v>
      </c>
      <c r="I5" s="44">
        <v>0.23699018359551485</v>
      </c>
      <c r="J5" s="44">
        <v>0.20400705323145332</v>
      </c>
      <c r="K5" s="43">
        <v>27048.434000000001</v>
      </c>
      <c r="L5" s="43">
        <v>6405192.8013913659</v>
      </c>
      <c r="M5" s="49">
        <v>12433</v>
      </c>
      <c r="N5" s="52">
        <v>18.222333333333335</v>
      </c>
      <c r="O5" s="52">
        <f t="shared" ref="O5:O68" si="5">N5/100</f>
        <v>0.18222333333333335</v>
      </c>
      <c r="P5" s="51">
        <v>510.30589925803815</v>
      </c>
      <c r="Q5" s="79">
        <f t="shared" si="0"/>
        <v>76.075888853388264</v>
      </c>
      <c r="R5" s="43">
        <v>12718.204535242308</v>
      </c>
      <c r="S5" s="43">
        <v>14199.582535242307</v>
      </c>
      <c r="T5" s="83">
        <f t="shared" ref="T5:T68" si="6">(R5/$R$124)*100</f>
        <v>64.338312172090369</v>
      </c>
      <c r="U5" s="84">
        <f t="shared" si="1"/>
        <v>0.585208757323044</v>
      </c>
      <c r="V5" s="84">
        <f t="shared" ref="V5:V68" si="7">M5/H5</f>
        <v>622.53696040509328</v>
      </c>
      <c r="W5" s="84">
        <f t="shared" ref="W5:W68" si="8">(V5/$V$124)*100</f>
        <v>45.872255042339482</v>
      </c>
      <c r="X5" s="84">
        <f t="shared" ref="X5:X68" si="9">(M5/$M$124)*100</f>
        <v>9.1613796965610739</v>
      </c>
      <c r="Y5" s="76">
        <f t="shared" si="2"/>
        <v>0.68219349938640639</v>
      </c>
      <c r="Z5">
        <f t="shared" si="3"/>
        <v>19.960031392347709</v>
      </c>
      <c r="AA5">
        <f t="shared" ref="AA5:AA68" si="10">LN(D5/U5)*100</f>
        <v>1180.3604096558649</v>
      </c>
      <c r="AB5">
        <f t="shared" ref="AB5:AB68" si="11" xml:space="preserve"> LN(E5/U5)*100</f>
        <v>1068.5196336020958</v>
      </c>
      <c r="AC5">
        <f>LN(C5/U5)*100</f>
        <v>1226.0568197147784</v>
      </c>
      <c r="AD5">
        <f>LN((Q5*T5/100)/U5)*100</f>
        <v>442.65031274353561</v>
      </c>
      <c r="AE5">
        <f>(LN(G5)-LN(G4))*100</f>
        <v>4.0826417085098932</v>
      </c>
      <c r="AF5">
        <f t="shared" ref="AF5:AF68" si="12">LN(X5/H5)*100</f>
        <v>-77.930971699290751</v>
      </c>
      <c r="AG5">
        <f>N5/4</f>
        <v>4.5555833333333338</v>
      </c>
      <c r="AH5" s="49"/>
    </row>
    <row r="6" spans="1:34" ht="16" customHeight="1">
      <c r="A6" s="41">
        <v>1980</v>
      </c>
      <c r="B6" s="42">
        <v>3</v>
      </c>
      <c r="C6" s="68">
        <v>123107</v>
      </c>
      <c r="D6" s="43">
        <v>77910</v>
      </c>
      <c r="E6" s="43">
        <v>25960</v>
      </c>
      <c r="F6" s="43">
        <v>23698</v>
      </c>
      <c r="G6" s="44">
        <v>0.19945250879316367</v>
      </c>
      <c r="H6" s="44">
        <f t="shared" si="4"/>
        <v>19.95671596274536</v>
      </c>
      <c r="I6" s="44">
        <v>0.2380791627985484</v>
      </c>
      <c r="J6" s="44">
        <v>0.21930432550378642</v>
      </c>
      <c r="K6" s="43">
        <v>27134.75</v>
      </c>
      <c r="L6" s="43">
        <v>6917514.4553453624</v>
      </c>
      <c r="M6" s="49">
        <v>12385</v>
      </c>
      <c r="N6" s="52">
        <v>15.603333333333333</v>
      </c>
      <c r="O6" s="52">
        <f t="shared" si="5"/>
        <v>0.15603333333333333</v>
      </c>
      <c r="P6" s="51">
        <v>529.58404734235626</v>
      </c>
      <c r="Q6" s="79">
        <f t="shared" si="0"/>
        <v>82.160846232801092</v>
      </c>
      <c r="R6" s="43">
        <v>12617.487763291203</v>
      </c>
      <c r="S6" s="43">
        <v>14163.248763291203</v>
      </c>
      <c r="T6" s="83">
        <f t="shared" si="6"/>
        <v>63.828810449830797</v>
      </c>
      <c r="U6" s="84">
        <f t="shared" si="1"/>
        <v>0.58371133009378628</v>
      </c>
      <c r="V6" s="84">
        <f t="shared" si="7"/>
        <v>620.59308871860344</v>
      </c>
      <c r="W6" s="84">
        <f t="shared" si="8"/>
        <v>45.729018923934206</v>
      </c>
      <c r="X6" s="84">
        <f t="shared" si="9"/>
        <v>9.1260104191996234</v>
      </c>
      <c r="Y6" s="76">
        <f>K6/$K$124</f>
        <v>0.68437049100422198</v>
      </c>
      <c r="Z6">
        <f t="shared" si="3"/>
        <v>19.945250879316369</v>
      </c>
      <c r="AA6">
        <f t="shared" si="10"/>
        <v>1180.1658309468849</v>
      </c>
      <c r="AB6">
        <f t="shared" si="11"/>
        <v>1070.2660886961971</v>
      </c>
      <c r="AC6">
        <f t="shared" ref="AC5:AC68" si="13">LN(C6/U6)*100</f>
        <v>1225.9157891037712</v>
      </c>
      <c r="AD6">
        <f t="shared" ref="AD5:AD68" si="14">LN((Q6*T6/100)/U6)*100</f>
        <v>449.80620584085676</v>
      </c>
      <c r="AE6">
        <f t="shared" ref="AE6:AE69" si="15">(LN(G6)-LN(G5))*100</f>
        <v>-7.4077980988218606E-2</v>
      </c>
      <c r="AF6">
        <f t="shared" si="12"/>
        <v>-78.243710221250296</v>
      </c>
      <c r="AG6">
        <f t="shared" ref="AG6:AG69" si="16">N6/4</f>
        <v>3.9008333333333334</v>
      </c>
      <c r="AH6" s="49"/>
    </row>
    <row r="7" spans="1:34" ht="16" customHeight="1">
      <c r="A7" s="41">
        <v>1980</v>
      </c>
      <c r="B7" s="42">
        <v>4</v>
      </c>
      <c r="C7" s="68">
        <v>123822</v>
      </c>
      <c r="D7" s="43">
        <v>77666</v>
      </c>
      <c r="E7" s="43">
        <v>25443</v>
      </c>
      <c r="F7" s="43">
        <v>24271</v>
      </c>
      <c r="G7" s="44">
        <v>0.21969440002584356</v>
      </c>
      <c r="H7" s="44">
        <f t="shared" si="4"/>
        <v>21.982068646066551</v>
      </c>
      <c r="I7" s="44">
        <v>0.25145235054179887</v>
      </c>
      <c r="J7" s="44">
        <v>0.22764143898230887</v>
      </c>
      <c r="K7" s="43">
        <v>27218.476999999999</v>
      </c>
      <c r="L7" s="43">
        <v>6220944.5052093361</v>
      </c>
      <c r="M7" s="49">
        <v>13799.2</v>
      </c>
      <c r="N7" s="52">
        <v>16.616333333333333</v>
      </c>
      <c r="O7" s="52">
        <f t="shared" si="5"/>
        <v>0.16616333333333333</v>
      </c>
      <c r="P7" s="51">
        <v>558.50126946883313</v>
      </c>
      <c r="Q7" s="79">
        <f t="shared" si="0"/>
        <v>73.887531166680461</v>
      </c>
      <c r="R7" s="43">
        <v>12554.071609587267</v>
      </c>
      <c r="S7" s="43">
        <v>14193.043609587266</v>
      </c>
      <c r="T7" s="83">
        <f t="shared" si="6"/>
        <v>63.508003508689761</v>
      </c>
      <c r="U7" s="84">
        <f t="shared" si="1"/>
        <v>0.58493926795268281</v>
      </c>
      <c r="V7" s="84">
        <f t="shared" si="7"/>
        <v>627.74801690327786</v>
      </c>
      <c r="W7" s="84">
        <f t="shared" si="8"/>
        <v>46.25623692281966</v>
      </c>
      <c r="X7" s="84">
        <f t="shared" si="9"/>
        <v>10.1680777534614</v>
      </c>
      <c r="Y7" s="76">
        <f t="shared" ref="Y7:Y70" si="17">K7/$K$124</f>
        <v>0.68648218497967073</v>
      </c>
      <c r="Z7">
        <f t="shared" si="3"/>
        <v>21.969440002584356</v>
      </c>
      <c r="AA7">
        <f t="shared" si="10"/>
        <v>1179.642011275688</v>
      </c>
      <c r="AB7">
        <f xml:space="preserve"> LN(E7/U7)*100</f>
        <v>1068.0443187634787</v>
      </c>
      <c r="AC7">
        <f t="shared" si="13"/>
        <v>1226.2847582027157</v>
      </c>
      <c r="AD7">
        <f t="shared" si="14"/>
        <v>438.47870920431734</v>
      </c>
      <c r="AE7">
        <f t="shared" si="15"/>
        <v>9.6661333050588993</v>
      </c>
      <c r="AF7">
        <f t="shared" si="12"/>
        <v>-77.097387873613272</v>
      </c>
      <c r="AG7">
        <f t="shared" si="16"/>
        <v>4.1540833333333333</v>
      </c>
      <c r="AH7" s="49"/>
    </row>
    <row r="8" spans="1:34" ht="16" customHeight="1">
      <c r="A8" s="41">
        <v>1981</v>
      </c>
      <c r="B8" s="42">
        <v>1</v>
      </c>
      <c r="C8" s="69">
        <v>123123</v>
      </c>
      <c r="D8" s="43">
        <v>77857</v>
      </c>
      <c r="E8" s="43">
        <v>24279</v>
      </c>
      <c r="F8" s="43">
        <v>23778</v>
      </c>
      <c r="G8" s="44">
        <v>0.21182069962557767</v>
      </c>
      <c r="H8" s="44">
        <f t="shared" si="4"/>
        <v>21.19424600390159</v>
      </c>
      <c r="I8" s="44">
        <v>0.24892758011607369</v>
      </c>
      <c r="J8" s="44">
        <v>0.20729028860603413</v>
      </c>
      <c r="K8" s="43">
        <v>27290.22</v>
      </c>
      <c r="L8" s="43">
        <v>6093652.4408040298</v>
      </c>
      <c r="M8" s="55">
        <v>13283</v>
      </c>
      <c r="N8" s="52">
        <v>16.135999999999999</v>
      </c>
      <c r="O8" s="52">
        <f t="shared" si="5"/>
        <v>0.16136</v>
      </c>
      <c r="P8" s="51">
        <v>597.05756563746877</v>
      </c>
      <c r="Q8" s="79">
        <f t="shared" si="0"/>
        <v>72.375655217917014</v>
      </c>
      <c r="R8" s="43">
        <v>12483.205537601403</v>
      </c>
      <c r="S8" s="43">
        <v>14213.843537601406</v>
      </c>
      <c r="T8" s="83">
        <f t="shared" si="6"/>
        <v>63.149509237804111</v>
      </c>
      <c r="U8" s="84">
        <f t="shared" si="1"/>
        <v>0.58579649738146022</v>
      </c>
      <c r="V8" s="84">
        <f t="shared" si="7"/>
        <v>626.72670674648055</v>
      </c>
      <c r="W8" s="84">
        <f t="shared" si="8"/>
        <v>46.180980668220009</v>
      </c>
      <c r="X8" s="84">
        <f t="shared" si="9"/>
        <v>9.7877106498367858</v>
      </c>
      <c r="Y8" s="76">
        <f t="shared" si="17"/>
        <v>0.68829162829999313</v>
      </c>
      <c r="Z8">
        <f t="shared" si="3"/>
        <v>21.182069962557769</v>
      </c>
      <c r="AA8">
        <f t="shared" si="10"/>
        <v>1179.7411913537808</v>
      </c>
      <c r="AB8">
        <f t="shared" si="11"/>
        <v>1063.214988197562</v>
      </c>
      <c r="AC8">
        <f t="shared" si="13"/>
        <v>1225.5721958499446</v>
      </c>
      <c r="AD8">
        <f t="shared" si="14"/>
        <v>435.69877041666416</v>
      </c>
      <c r="AE8">
        <f t="shared" si="15"/>
        <v>-3.6497329544656676</v>
      </c>
      <c r="AF8">
        <f t="shared" si="12"/>
        <v>-77.26021465093919</v>
      </c>
      <c r="AG8">
        <f t="shared" si="16"/>
        <v>4.0339999999999998</v>
      </c>
      <c r="AH8" s="55"/>
    </row>
    <row r="9" spans="1:34" ht="16" customHeight="1">
      <c r="A9" s="41">
        <v>1981</v>
      </c>
      <c r="B9" s="42">
        <v>2</v>
      </c>
      <c r="C9" s="69">
        <v>122986</v>
      </c>
      <c r="D9" s="43">
        <v>77466</v>
      </c>
      <c r="E9" s="43">
        <v>24229</v>
      </c>
      <c r="F9" s="43">
        <v>23994</v>
      </c>
      <c r="G9" s="44">
        <v>0.22488738555607957</v>
      </c>
      <c r="H9" s="44">
        <f t="shared" si="4"/>
        <v>22.501665706302269</v>
      </c>
      <c r="I9" s="44">
        <v>0.2722764024339418</v>
      </c>
      <c r="J9" s="44">
        <v>0.23225673198564531</v>
      </c>
      <c r="K9" s="43">
        <v>27361.738000000001</v>
      </c>
      <c r="L9" s="43">
        <v>5891353.4920222471</v>
      </c>
      <c r="M9" s="55">
        <v>14000</v>
      </c>
      <c r="N9" s="52">
        <v>16.222999999999999</v>
      </c>
      <c r="O9" s="52">
        <f t="shared" si="5"/>
        <v>0.16222999999999999</v>
      </c>
      <c r="P9" s="51">
        <v>660.01999522658684</v>
      </c>
      <c r="Q9" s="79">
        <f t="shared" si="0"/>
        <v>69.972905945586433</v>
      </c>
      <c r="R9" s="43">
        <v>12394.459661738927</v>
      </c>
      <c r="S9" s="43">
        <v>14209.578661738929</v>
      </c>
      <c r="T9" s="83">
        <f t="shared" si="6"/>
        <v>62.700565375531426</v>
      </c>
      <c r="U9" s="84">
        <f t="shared" si="1"/>
        <v>0.58562072864337078</v>
      </c>
      <c r="V9" s="84">
        <f t="shared" si="7"/>
        <v>622.17616165539596</v>
      </c>
      <c r="W9" s="84">
        <f t="shared" si="8"/>
        <v>45.845669227652586</v>
      </c>
      <c r="X9" s="84">
        <f t="shared" si="9"/>
        <v>10.316039230423474</v>
      </c>
      <c r="Y9" s="76">
        <f t="shared" si="17"/>
        <v>0.69009539685417698</v>
      </c>
      <c r="Z9">
        <f t="shared" si="3"/>
        <v>22.488738555607956</v>
      </c>
      <c r="AA9">
        <f t="shared" si="10"/>
        <v>1179.2677329090761</v>
      </c>
      <c r="AB9">
        <f t="shared" si="11"/>
        <v>1063.0388461495418</v>
      </c>
      <c r="AC9">
        <f t="shared" si="13"/>
        <v>1225.4908726426213</v>
      </c>
      <c r="AD9">
        <f t="shared" si="14"/>
        <v>431.63913076546424</v>
      </c>
      <c r="AE9">
        <f t="shared" si="15"/>
        <v>5.9859607933426595</v>
      </c>
      <c r="AF9">
        <f t="shared" si="12"/>
        <v>-77.988944697792604</v>
      </c>
      <c r="AG9">
        <f t="shared" si="16"/>
        <v>4.0557499999999997</v>
      </c>
      <c r="AH9" s="55"/>
    </row>
    <row r="10" spans="1:34" ht="16" customHeight="1">
      <c r="A10" s="41">
        <v>1981</v>
      </c>
      <c r="B10" s="42">
        <v>3</v>
      </c>
      <c r="C10" s="69">
        <v>123534</v>
      </c>
      <c r="D10" s="43">
        <v>77391</v>
      </c>
      <c r="E10" s="43">
        <v>23126</v>
      </c>
      <c r="F10" s="43">
        <v>24147</v>
      </c>
      <c r="G10" s="44">
        <v>0.22473974776174979</v>
      </c>
      <c r="H10" s="44">
        <f t="shared" si="4"/>
        <v>22.486893440239371</v>
      </c>
      <c r="I10" s="44">
        <v>0.26156458359216467</v>
      </c>
      <c r="J10" s="44">
        <v>0.25014536574020235</v>
      </c>
      <c r="K10" s="43">
        <v>27459.441999999999</v>
      </c>
      <c r="L10" s="43">
        <v>5896720.7348198416</v>
      </c>
      <c r="M10" s="55">
        <v>13989</v>
      </c>
      <c r="N10" s="52">
        <v>16.436333333333334</v>
      </c>
      <c r="O10" s="52">
        <f t="shared" si="5"/>
        <v>0.16436333333333333</v>
      </c>
      <c r="P10" s="51">
        <v>747.38855823618724</v>
      </c>
      <c r="Q10" s="79">
        <f t="shared" si="0"/>
        <v>70.036653873116464</v>
      </c>
      <c r="R10" s="43">
        <v>12342.473519645611</v>
      </c>
      <c r="S10" s="43">
        <v>14239.596519645613</v>
      </c>
      <c r="T10" s="83">
        <f t="shared" si="6"/>
        <v>62.437580090984845</v>
      </c>
      <c r="U10" s="84">
        <f t="shared" si="1"/>
        <v>0.58685785750117136</v>
      </c>
      <c r="V10" s="84">
        <f t="shared" si="7"/>
        <v>622.09571265043041</v>
      </c>
      <c r="W10" s="84">
        <f t="shared" si="8"/>
        <v>45.839741262714924</v>
      </c>
      <c r="X10" s="84">
        <f t="shared" si="9"/>
        <v>10.307933771028141</v>
      </c>
      <c r="Y10" s="76">
        <f t="shared" si="17"/>
        <v>0.69255960730214772</v>
      </c>
      <c r="Z10">
        <f t="shared" si="3"/>
        <v>22.47397477617498</v>
      </c>
      <c r="AA10">
        <f t="shared" si="10"/>
        <v>1178.9598412989001</v>
      </c>
      <c r="AB10">
        <f t="shared" si="11"/>
        <v>1058.1685443930792</v>
      </c>
      <c r="AC10">
        <f t="shared" si="13"/>
        <v>1225.7244340046684</v>
      </c>
      <c r="AD10">
        <f t="shared" si="14"/>
        <v>431.09885241637517</v>
      </c>
      <c r="AE10">
        <f t="shared" si="15"/>
        <v>-6.5671214522278198E-2</v>
      </c>
      <c r="AF10">
        <f t="shared" si="12"/>
        <v>-78.001875795366843</v>
      </c>
      <c r="AG10">
        <f t="shared" si="16"/>
        <v>4.1090833333333334</v>
      </c>
      <c r="AH10" s="55"/>
    </row>
    <row r="11" spans="1:34" ht="16" customHeight="1">
      <c r="A11" s="41">
        <v>1981</v>
      </c>
      <c r="B11" s="42">
        <v>4</v>
      </c>
      <c r="C11" s="69">
        <v>123410</v>
      </c>
      <c r="D11" s="43">
        <v>77514</v>
      </c>
      <c r="E11" s="43">
        <v>23173</v>
      </c>
      <c r="F11" s="43">
        <v>23717</v>
      </c>
      <c r="G11" s="44">
        <v>0.24899116765254031</v>
      </c>
      <c r="H11" s="44">
        <f t="shared" si="4"/>
        <v>24.913429468200167</v>
      </c>
      <c r="I11" s="44">
        <v>0.2844373234388835</v>
      </c>
      <c r="J11" s="44">
        <v>0.26123022937791884</v>
      </c>
      <c r="K11" s="43">
        <v>27529.755000000001</v>
      </c>
      <c r="L11" s="43">
        <v>5853824.8924878174</v>
      </c>
      <c r="M11" s="55">
        <v>15280</v>
      </c>
      <c r="N11" s="52">
        <v>15.915333333333335</v>
      </c>
      <c r="O11" s="52">
        <f t="shared" si="5"/>
        <v>0.15915333333333334</v>
      </c>
      <c r="P11" s="51">
        <v>859.16325466627018</v>
      </c>
      <c r="Q11" s="79">
        <f t="shared" si="0"/>
        <v>69.527170484448646</v>
      </c>
      <c r="R11" s="43">
        <v>12287.06857943662</v>
      </c>
      <c r="S11" s="43">
        <v>14263.99557943662</v>
      </c>
      <c r="T11" s="83">
        <f t="shared" si="6"/>
        <v>62.157299935939022</v>
      </c>
      <c r="U11" s="84">
        <f t="shared" si="1"/>
        <v>0.58786341829316702</v>
      </c>
      <c r="V11" s="84">
        <f t="shared" si="7"/>
        <v>613.32383080794216</v>
      </c>
      <c r="W11" s="84">
        <f t="shared" si="8"/>
        <v>45.193376425488147</v>
      </c>
      <c r="X11" s="84">
        <f t="shared" si="9"/>
        <v>11.25921996006219</v>
      </c>
      <c r="Y11" s="76">
        <f t="shared" si="17"/>
        <v>0.69433298433101232</v>
      </c>
      <c r="Z11">
        <f t="shared" si="3"/>
        <v>24.899116765254032</v>
      </c>
      <c r="AA11">
        <f t="shared" si="10"/>
        <v>1178.9474484067807</v>
      </c>
      <c r="AB11">
        <f t="shared" si="11"/>
        <v>1058.2003726697333</v>
      </c>
      <c r="AC11">
        <f t="shared" si="13"/>
        <v>1225.452806432668</v>
      </c>
      <c r="AD11">
        <f t="shared" si="14"/>
        <v>429.74763400783348</v>
      </c>
      <c r="AE11">
        <f t="shared" si="15"/>
        <v>10.247436843735658</v>
      </c>
      <c r="AF11">
        <f t="shared" si="12"/>
        <v>-79.421964914694414</v>
      </c>
      <c r="AG11">
        <f t="shared" si="16"/>
        <v>3.9788333333333337</v>
      </c>
      <c r="AH11" s="55"/>
    </row>
    <row r="12" spans="1:34" ht="16" customHeight="1">
      <c r="A12" s="41">
        <v>1982</v>
      </c>
      <c r="B12" s="42">
        <v>1</v>
      </c>
      <c r="C12" s="69">
        <v>123916</v>
      </c>
      <c r="D12" s="43">
        <v>77589</v>
      </c>
      <c r="E12" s="43">
        <v>23269</v>
      </c>
      <c r="F12" s="43">
        <v>24064</v>
      </c>
      <c r="G12" s="44">
        <v>0.24210755673197973</v>
      </c>
      <c r="H12" s="44">
        <f t="shared" si="4"/>
        <v>24.224672687095254</v>
      </c>
      <c r="I12" s="44">
        <v>0.28366023936170215</v>
      </c>
      <c r="J12" s="44">
        <v>0.24034334763948498</v>
      </c>
      <c r="K12" s="43">
        <v>27647.89</v>
      </c>
      <c r="L12" s="43">
        <v>5853679.0825629551</v>
      </c>
      <c r="M12" s="55">
        <v>14913</v>
      </c>
      <c r="N12" s="52">
        <v>15.197333333333333</v>
      </c>
      <c r="O12" s="52">
        <f t="shared" si="5"/>
        <v>0.15197333333333332</v>
      </c>
      <c r="P12" s="51">
        <v>995.34408451683544</v>
      </c>
      <c r="Q12" s="79">
        <f t="shared" si="0"/>
        <v>69.525438667783405</v>
      </c>
      <c r="R12" s="43">
        <v>12327.338959629047</v>
      </c>
      <c r="S12" s="43">
        <v>14341.425959629047</v>
      </c>
      <c r="T12" s="83">
        <f t="shared" si="6"/>
        <v>62.361018022476301</v>
      </c>
      <c r="U12" s="84">
        <f t="shared" si="1"/>
        <v>0.59105456398065448</v>
      </c>
      <c r="V12" s="84">
        <f t="shared" si="7"/>
        <v>615.61203293138067</v>
      </c>
      <c r="W12" s="84">
        <f t="shared" si="8"/>
        <v>45.361984874577651</v>
      </c>
      <c r="X12" s="84">
        <f t="shared" si="9"/>
        <v>10.98879236023609</v>
      </c>
      <c r="Y12" s="76">
        <f t="shared" si="17"/>
        <v>0.69731248876553931</v>
      </c>
      <c r="Z12">
        <f t="shared" si="3"/>
        <v>24.210755673197973</v>
      </c>
      <c r="AA12">
        <f t="shared" si="10"/>
        <v>1178.5027884543497</v>
      </c>
      <c r="AB12">
        <f t="shared" si="11"/>
        <v>1058.0724222584299</v>
      </c>
      <c r="AC12">
        <f t="shared" si="13"/>
        <v>1225.3206136677522</v>
      </c>
      <c r="AD12">
        <f t="shared" si="14"/>
        <v>429.53098335902331</v>
      </c>
      <c r="AE12">
        <f t="shared" si="15"/>
        <v>-2.8035347836598445</v>
      </c>
      <c r="AF12">
        <f t="shared" si="12"/>
        <v>-79.049576926807489</v>
      </c>
      <c r="AG12">
        <f t="shared" si="16"/>
        <v>3.7993333333333332</v>
      </c>
      <c r="AH12" s="55"/>
    </row>
    <row r="13" spans="1:34" ht="16" customHeight="1">
      <c r="A13" s="41">
        <v>1982</v>
      </c>
      <c r="B13" s="42">
        <v>2</v>
      </c>
      <c r="C13" s="69">
        <v>124386</v>
      </c>
      <c r="D13" s="43">
        <v>77693</v>
      </c>
      <c r="E13" s="43">
        <v>24674</v>
      </c>
      <c r="F13" s="43">
        <v>23961</v>
      </c>
      <c r="G13" s="44">
        <v>0.25516537230878072</v>
      </c>
      <c r="H13" s="44">
        <f t="shared" si="4"/>
        <v>25.531204844233308</v>
      </c>
      <c r="I13" s="44">
        <v>0.29702433120487459</v>
      </c>
      <c r="J13" s="44">
        <v>0.26670356402764728</v>
      </c>
      <c r="K13" s="43">
        <v>27728.692999999999</v>
      </c>
      <c r="L13" s="43">
        <v>5804297.7790659033</v>
      </c>
      <c r="M13" s="55">
        <v>15839</v>
      </c>
      <c r="N13" s="52">
        <v>16.426333333333332</v>
      </c>
      <c r="O13" s="52">
        <f t="shared" si="5"/>
        <v>0.16426333333333332</v>
      </c>
      <c r="P13" s="51">
        <v>1093.1909564903669</v>
      </c>
      <c r="Q13" s="79">
        <f t="shared" si="0"/>
        <v>68.938926025187996</v>
      </c>
      <c r="R13" s="43">
        <v>12289.09944757101</v>
      </c>
      <c r="S13" s="43">
        <v>14343.260447571007</v>
      </c>
      <c r="T13" s="83">
        <f t="shared" si="6"/>
        <v>62.167573605280381</v>
      </c>
      <c r="U13" s="84">
        <f t="shared" si="1"/>
        <v>0.59113016890820602</v>
      </c>
      <c r="V13" s="84">
        <f t="shared" si="7"/>
        <v>620.3780862138799</v>
      </c>
      <c r="W13" s="84">
        <f t="shared" si="8"/>
        <v>45.713176250553012</v>
      </c>
      <c r="X13" s="84">
        <f t="shared" si="9"/>
        <v>11.6711246693341</v>
      </c>
      <c r="Y13" s="76">
        <f t="shared" si="17"/>
        <v>0.69935043600237079</v>
      </c>
      <c r="Z13">
        <f t="shared" si="3"/>
        <v>25.516537230878072</v>
      </c>
      <c r="AA13">
        <f t="shared" si="10"/>
        <v>1178.6239476075493</v>
      </c>
      <c r="AB13">
        <f t="shared" si="11"/>
        <v>1063.9224370499612</v>
      </c>
      <c r="AC13">
        <f t="shared" si="13"/>
        <v>1225.6863946629369</v>
      </c>
      <c r="AD13">
        <f t="shared" si="14"/>
        <v>428.36033695829332</v>
      </c>
      <c r="AE13">
        <f t="shared" si="15"/>
        <v>5.2529777094858066</v>
      </c>
      <c r="AF13">
        <f t="shared" si="12"/>
        <v>-78.278360906329496</v>
      </c>
      <c r="AG13">
        <f t="shared" si="16"/>
        <v>4.106583333333333</v>
      </c>
      <c r="AH13" s="55"/>
    </row>
    <row r="14" spans="1:34" ht="16" customHeight="1">
      <c r="A14" s="41">
        <v>1982</v>
      </c>
      <c r="B14" s="42">
        <v>3</v>
      </c>
      <c r="C14" s="69">
        <v>125224</v>
      </c>
      <c r="D14" s="43">
        <v>77928</v>
      </c>
      <c r="E14" s="43">
        <v>24058</v>
      </c>
      <c r="F14" s="43">
        <v>24102</v>
      </c>
      <c r="G14" s="44">
        <v>0.25519868395834666</v>
      </c>
      <c r="H14" s="44">
        <f t="shared" si="4"/>
        <v>25.534537924035916</v>
      </c>
      <c r="I14" s="44">
        <v>0.30557630072193182</v>
      </c>
      <c r="J14" s="44">
        <v>0.28251719535981934</v>
      </c>
      <c r="K14" s="43">
        <v>27814.331999999999</v>
      </c>
      <c r="L14" s="43">
        <v>5826324.3191943113</v>
      </c>
      <c r="M14" s="55">
        <v>15807</v>
      </c>
      <c r="N14" s="52">
        <v>16.149666666666665</v>
      </c>
      <c r="O14" s="52">
        <f t="shared" si="5"/>
        <v>0.16149666666666665</v>
      </c>
      <c r="P14" s="51">
        <v>1152.7038705868652</v>
      </c>
      <c r="Q14" s="79">
        <f t="shared" si="0"/>
        <v>69.20054010466886</v>
      </c>
      <c r="R14" s="43">
        <v>12229.581744255698</v>
      </c>
      <c r="S14" s="43">
        <v>14387.362744255694</v>
      </c>
      <c r="T14" s="83">
        <f t="shared" si="6"/>
        <v>61.866487979156389</v>
      </c>
      <c r="U14" s="84">
        <f t="shared" si="1"/>
        <v>0.59294776109261571</v>
      </c>
      <c r="V14" s="84">
        <f t="shared" si="7"/>
        <v>619.04390230303375</v>
      </c>
      <c r="W14" s="84">
        <f t="shared" si="8"/>
        <v>45.614865582232376</v>
      </c>
      <c r="X14" s="84">
        <f t="shared" si="9"/>
        <v>11.647545151093132</v>
      </c>
      <c r="Y14" s="76">
        <f t="shared" si="17"/>
        <v>0.70151035287940522</v>
      </c>
      <c r="Z14">
        <f t="shared" si="3"/>
        <v>25.519868395834667</v>
      </c>
      <c r="AA14">
        <f t="shared" si="10"/>
        <v>1178.6189578908138</v>
      </c>
      <c r="AB14">
        <f t="shared" si="11"/>
        <v>1061.0871837011364</v>
      </c>
      <c r="AC14">
        <f t="shared" si="13"/>
        <v>1226.0508389025404</v>
      </c>
      <c r="AD14">
        <f t="shared" si="14"/>
        <v>427.94661014550559</v>
      </c>
      <c r="AE14">
        <f t="shared" si="15"/>
        <v>1.3054073539930933E-2</v>
      </c>
      <c r="AF14">
        <f t="shared" si="12"/>
        <v>-78.493652298371913</v>
      </c>
      <c r="AG14">
        <f t="shared" si="16"/>
        <v>4.0374166666666662</v>
      </c>
      <c r="AH14" s="55"/>
    </row>
    <row r="15" spans="1:34" ht="16" customHeight="1">
      <c r="A15" s="41">
        <v>1982</v>
      </c>
      <c r="B15" s="42">
        <v>4</v>
      </c>
      <c r="C15" s="69">
        <v>125665</v>
      </c>
      <c r="D15" s="43">
        <v>78026</v>
      </c>
      <c r="E15" s="43">
        <v>23979</v>
      </c>
      <c r="F15" s="43">
        <v>24272</v>
      </c>
      <c r="G15" s="44">
        <v>0.28142283054151912</v>
      </c>
      <c r="H15" s="44">
        <f t="shared" si="4"/>
        <v>28.158460019036958</v>
      </c>
      <c r="I15" s="44">
        <v>0.3190095583388266</v>
      </c>
      <c r="J15" s="44">
        <v>0.2948760669520416</v>
      </c>
      <c r="K15" s="43">
        <v>27929.669000000002</v>
      </c>
      <c r="L15" s="43">
        <v>5741037.8351149997</v>
      </c>
      <c r="M15" s="55">
        <v>17408</v>
      </c>
      <c r="N15" s="52">
        <v>17.352666666666668</v>
      </c>
      <c r="O15" s="52">
        <f t="shared" si="5"/>
        <v>0.17352666666666669</v>
      </c>
      <c r="P15" s="51">
        <v>1173.8828268063294</v>
      </c>
      <c r="Q15" s="79">
        <f t="shared" si="0"/>
        <v>68.187573706201576</v>
      </c>
      <c r="R15" s="43">
        <v>12233.663891259492</v>
      </c>
      <c r="S15" s="43">
        <v>14448.171891259486</v>
      </c>
      <c r="T15" s="83">
        <f t="shared" si="6"/>
        <v>61.887138570797262</v>
      </c>
      <c r="U15" s="84">
        <f t="shared" si="1"/>
        <v>0.59545389430207041</v>
      </c>
      <c r="V15" s="84">
        <f t="shared" si="7"/>
        <v>618.21562643095729</v>
      </c>
      <c r="W15" s="84">
        <f t="shared" si="8"/>
        <v>45.553833250875563</v>
      </c>
      <c r="X15" s="84">
        <f t="shared" si="9"/>
        <v>12.82725792308656</v>
      </c>
      <c r="Y15" s="76">
        <f t="shared" si="17"/>
        <v>0.70441928844435264</v>
      </c>
      <c r="Z15">
        <f t="shared" si="3"/>
        <v>28.14228305415191</v>
      </c>
      <c r="AA15">
        <f t="shared" si="10"/>
        <v>1178.3228700152165</v>
      </c>
      <c r="AB15">
        <f t="shared" si="11"/>
        <v>1060.3365042984444</v>
      </c>
      <c r="AC15">
        <f t="shared" si="13"/>
        <v>1225.9806231764935</v>
      </c>
      <c r="AD15">
        <f t="shared" si="14"/>
        <v>426.08358557994029</v>
      </c>
      <c r="AE15">
        <f t="shared" si="15"/>
        <v>9.7815878823300118</v>
      </c>
      <c r="AF15">
        <f t="shared" si="12"/>
        <v>-78.627541102874559</v>
      </c>
      <c r="AG15">
        <f t="shared" si="16"/>
        <v>4.3381666666666669</v>
      </c>
      <c r="AH15" s="55"/>
    </row>
    <row r="16" spans="1:34" ht="16" customHeight="1">
      <c r="A16" s="41">
        <v>1983</v>
      </c>
      <c r="B16" s="42">
        <v>1</v>
      </c>
      <c r="C16" s="69">
        <v>126125</v>
      </c>
      <c r="D16" s="43">
        <v>78508</v>
      </c>
      <c r="E16" s="43">
        <v>23837</v>
      </c>
      <c r="F16" s="43">
        <v>24190</v>
      </c>
      <c r="G16" s="44">
        <v>0.27393458870168486</v>
      </c>
      <c r="H16" s="44">
        <f t="shared" si="4"/>
        <v>27.409205390142361</v>
      </c>
      <c r="I16" s="44">
        <v>0.32149648615130222</v>
      </c>
      <c r="J16" s="44">
        <v>0.27026545065471036</v>
      </c>
      <c r="K16" s="43">
        <v>28000.721000000001</v>
      </c>
      <c r="L16" s="43">
        <v>5726851.1455241144</v>
      </c>
      <c r="M16" s="55">
        <v>16887</v>
      </c>
      <c r="N16" s="52">
        <v>16.794666666666668</v>
      </c>
      <c r="O16" s="52">
        <f t="shared" si="5"/>
        <v>0.16794666666666669</v>
      </c>
      <c r="P16" s="51">
        <v>1156.7278251487596</v>
      </c>
      <c r="Q16" s="79">
        <f t="shared" si="0"/>
        <v>68.019075262207934</v>
      </c>
      <c r="R16" s="43">
        <v>12196.30204080727</v>
      </c>
      <c r="S16" s="43">
        <v>14454.302040807264</v>
      </c>
      <c r="T16" s="83">
        <f t="shared" si="6"/>
        <v>61.698134030804141</v>
      </c>
      <c r="U16" s="84">
        <f t="shared" si="1"/>
        <v>0.59570653674350538</v>
      </c>
      <c r="V16" s="84">
        <f t="shared" si="7"/>
        <v>616.10687940896526</v>
      </c>
      <c r="W16" s="84">
        <f t="shared" si="8"/>
        <v>45.398448129404791</v>
      </c>
      <c r="X16" s="84">
        <f t="shared" si="9"/>
        <v>12.443353891725801</v>
      </c>
      <c r="Y16" s="76">
        <f t="shared" si="17"/>
        <v>0.70621130392733411</v>
      </c>
      <c r="Z16">
        <f t="shared" si="3"/>
        <v>27.393458870168487</v>
      </c>
      <c r="AA16">
        <f t="shared" si="10"/>
        <v>1178.8962930599794</v>
      </c>
      <c r="AB16">
        <f t="shared" si="11"/>
        <v>1059.7001395528555</v>
      </c>
      <c r="AC16">
        <f t="shared" si="13"/>
        <v>1226.3035878849737</v>
      </c>
      <c r="AD16">
        <f t="shared" si="14"/>
        <v>425.48788074471975</v>
      </c>
      <c r="AE16">
        <f t="shared" si="15"/>
        <v>-2.6968922855564736</v>
      </c>
      <c r="AF16">
        <f t="shared" si="12"/>
        <v>-78.969226369671347</v>
      </c>
      <c r="AG16">
        <f t="shared" si="16"/>
        <v>4.198666666666667</v>
      </c>
      <c r="AH16" s="55"/>
    </row>
    <row r="17" spans="1:34" ht="16" customHeight="1">
      <c r="A17" s="41">
        <v>1983</v>
      </c>
      <c r="B17" s="42">
        <v>2</v>
      </c>
      <c r="C17" s="69">
        <v>126904</v>
      </c>
      <c r="D17" s="43">
        <v>78681</v>
      </c>
      <c r="E17" s="43">
        <v>23311</v>
      </c>
      <c r="F17" s="43">
        <v>23906</v>
      </c>
      <c r="G17" s="44">
        <v>0.28638971190821411</v>
      </c>
      <c r="H17" s="44">
        <f t="shared" si="4"/>
        <v>28.655433665824109</v>
      </c>
      <c r="I17" s="44">
        <v>0.34514347862461309</v>
      </c>
      <c r="J17" s="44">
        <v>0.29864897497489862</v>
      </c>
      <c r="K17" s="43">
        <v>28073.616999999998</v>
      </c>
      <c r="L17" s="43">
        <v>5784280.746141416</v>
      </c>
      <c r="M17" s="55">
        <v>17965</v>
      </c>
      <c r="N17" s="52">
        <v>20.178333333333335</v>
      </c>
      <c r="O17" s="52">
        <f t="shared" si="5"/>
        <v>0.20178333333333334</v>
      </c>
      <c r="P17" s="51">
        <v>1155.870870059387</v>
      </c>
      <c r="Q17" s="79">
        <f t="shared" si="0"/>
        <v>68.70117930636836</v>
      </c>
      <c r="R17" s="43">
        <v>12253.992983338385</v>
      </c>
      <c r="S17" s="43">
        <v>14531.74698333838</v>
      </c>
      <c r="T17" s="83">
        <f t="shared" si="6"/>
        <v>61.989978517168844</v>
      </c>
      <c r="U17" s="84">
        <f t="shared" si="1"/>
        <v>0.59889828259005429</v>
      </c>
      <c r="V17" s="84">
        <f t="shared" si="7"/>
        <v>626.9317089912322</v>
      </c>
      <c r="W17" s="84">
        <f t="shared" si="8"/>
        <v>46.196086462499892</v>
      </c>
      <c r="X17" s="84">
        <f t="shared" si="9"/>
        <v>13.237688912468407</v>
      </c>
      <c r="Y17" s="76">
        <f t="shared" si="17"/>
        <v>0.70804982727146815</v>
      </c>
      <c r="Z17">
        <f t="shared" si="3"/>
        <v>28.638971190821412</v>
      </c>
      <c r="AA17">
        <f t="shared" si="10"/>
        <v>1178.5820489455468</v>
      </c>
      <c r="AB17">
        <f t="shared" si="11"/>
        <v>1056.9344138475544</v>
      </c>
      <c r="AC17">
        <f t="shared" si="13"/>
        <v>1226.3849681411311</v>
      </c>
      <c r="AD17">
        <f t="shared" si="14"/>
        <v>426.42324216080578</v>
      </c>
      <c r="AE17">
        <f t="shared" si="15"/>
        <v>4.446416181104218</v>
      </c>
      <c r="AF17">
        <f t="shared" si="12"/>
        <v>-77.227510009227302</v>
      </c>
      <c r="AG17">
        <f t="shared" si="16"/>
        <v>5.0445833333333336</v>
      </c>
      <c r="AH17" s="55"/>
    </row>
    <row r="18" spans="1:34" ht="16" customHeight="1">
      <c r="A18" s="41">
        <v>1983</v>
      </c>
      <c r="B18" s="42">
        <v>3</v>
      </c>
      <c r="C18" s="69">
        <v>127091</v>
      </c>
      <c r="D18" s="43">
        <v>78553</v>
      </c>
      <c r="E18" s="43">
        <v>22844</v>
      </c>
      <c r="F18" s="43">
        <v>23764</v>
      </c>
      <c r="G18" s="44">
        <v>0.28507132684454445</v>
      </c>
      <c r="H18" s="44">
        <f t="shared" si="4"/>
        <v>28.523519375026861</v>
      </c>
      <c r="I18" s="44">
        <v>0.34329237502104021</v>
      </c>
      <c r="J18" s="44">
        <v>0.31579952388833016</v>
      </c>
      <c r="K18" s="43">
        <v>28158.285</v>
      </c>
      <c r="L18" s="43">
        <v>5693873.4585741377</v>
      </c>
      <c r="M18" s="55">
        <v>17917</v>
      </c>
      <c r="N18" s="52">
        <v>22.716666666666669</v>
      </c>
      <c r="O18" s="52">
        <f t="shared" si="5"/>
        <v>0.22716666666666668</v>
      </c>
      <c r="P18" s="51">
        <v>1171.3119615382113</v>
      </c>
      <c r="Q18" s="79">
        <f t="shared" si="0"/>
        <v>67.627391994453163</v>
      </c>
      <c r="R18" s="43">
        <v>12241.613872549382</v>
      </c>
      <c r="S18" s="43">
        <v>14590.047872549378</v>
      </c>
      <c r="T18" s="83">
        <f t="shared" si="6"/>
        <v>61.927355598017883</v>
      </c>
      <c r="U18" s="84">
        <f t="shared" si="1"/>
        <v>0.60130104273045404</v>
      </c>
      <c r="V18" s="84">
        <f t="shared" si="7"/>
        <v>628.14829279751621</v>
      </c>
      <c r="W18" s="84">
        <f t="shared" si="8"/>
        <v>46.285731650162205</v>
      </c>
      <c r="X18" s="84">
        <f t="shared" si="9"/>
        <v>13.202319635106955</v>
      </c>
      <c r="Y18" s="76">
        <f t="shared" si="17"/>
        <v>0.71018525437996727</v>
      </c>
      <c r="Z18">
        <f t="shared" si="3"/>
        <v>28.507132684454444</v>
      </c>
      <c r="AA18">
        <f t="shared" si="10"/>
        <v>1178.018840200001</v>
      </c>
      <c r="AB18">
        <f t="shared" si="11"/>
        <v>1054.5103346596056</v>
      </c>
      <c r="AC18">
        <f t="shared" si="13"/>
        <v>1226.1318211096152</v>
      </c>
      <c r="AD18">
        <f t="shared" si="14"/>
        <v>424.34645030003929</v>
      </c>
      <c r="AE18">
        <f t="shared" si="15"/>
        <v>-0.46140937466736531</v>
      </c>
      <c r="AF18">
        <f t="shared" si="12"/>
        <v>-77.033644409332041</v>
      </c>
      <c r="AG18">
        <f t="shared" si="16"/>
        <v>5.6791666666666671</v>
      </c>
      <c r="AH18" s="55"/>
    </row>
    <row r="19" spans="1:34" ht="16" customHeight="1">
      <c r="A19" s="41">
        <v>1983</v>
      </c>
      <c r="B19" s="42">
        <v>4</v>
      </c>
      <c r="C19" s="69">
        <v>127912</v>
      </c>
      <c r="D19" s="43">
        <v>78558</v>
      </c>
      <c r="E19" s="43">
        <v>23557</v>
      </c>
      <c r="F19" s="43">
        <v>23024</v>
      </c>
      <c r="G19" s="44">
        <v>0.31146413159046843</v>
      </c>
      <c r="H19" s="44">
        <f t="shared" si="4"/>
        <v>31.164316981242063</v>
      </c>
      <c r="I19" s="44">
        <v>0.34807157748436413</v>
      </c>
      <c r="J19" s="44">
        <v>0.32689223249064386</v>
      </c>
      <c r="K19" s="43">
        <v>28242.798999999999</v>
      </c>
      <c r="L19" s="43">
        <v>5649446.6120310547</v>
      </c>
      <c r="M19" s="55">
        <v>19691</v>
      </c>
      <c r="N19" s="52">
        <v>20.508666666666667</v>
      </c>
      <c r="O19" s="52">
        <f t="shared" si="5"/>
        <v>0.20508666666666667</v>
      </c>
      <c r="P19" s="51">
        <v>1203.0510995852324</v>
      </c>
      <c r="Q19" s="79">
        <f t="shared" si="0"/>
        <v>67.099724530800259</v>
      </c>
      <c r="R19" s="43">
        <v>12217.72310720968</v>
      </c>
      <c r="S19" s="43">
        <v>14629.536107209673</v>
      </c>
      <c r="T19" s="83">
        <f t="shared" si="6"/>
        <v>61.806498010439661</v>
      </c>
      <c r="U19" s="84">
        <f t="shared" si="1"/>
        <v>0.60292847513398262</v>
      </c>
      <c r="V19" s="84">
        <f t="shared" si="7"/>
        <v>631.84442681198811</v>
      </c>
      <c r="W19" s="84">
        <f t="shared" si="8"/>
        <v>46.558084960835025</v>
      </c>
      <c r="X19" s="84">
        <f t="shared" si="9"/>
        <v>14.509509177590616</v>
      </c>
      <c r="Y19" s="76">
        <f t="shared" si="17"/>
        <v>0.71231679742630938</v>
      </c>
      <c r="Z19">
        <f t="shared" si="3"/>
        <v>31.146413159046844</v>
      </c>
      <c r="AA19">
        <f t="shared" si="10"/>
        <v>1177.7549188780933</v>
      </c>
      <c r="AB19">
        <f t="shared" si="11"/>
        <v>1057.3134999517731</v>
      </c>
      <c r="AC19">
        <f t="shared" si="13"/>
        <v>1226.5054510790383</v>
      </c>
      <c r="AD19">
        <f t="shared" si="14"/>
        <v>423.09749616892509</v>
      </c>
      <c r="AE19">
        <f t="shared" si="15"/>
        <v>8.8544765629003699</v>
      </c>
      <c r="AF19">
        <f t="shared" si="12"/>
        <v>-76.446951397705192</v>
      </c>
      <c r="AG19">
        <f t="shared" si="16"/>
        <v>5.1271666666666667</v>
      </c>
      <c r="AH19" s="55"/>
    </row>
    <row r="20" spans="1:34" ht="16" customHeight="1">
      <c r="A20" s="41">
        <v>1984</v>
      </c>
      <c r="B20" s="42">
        <v>1</v>
      </c>
      <c r="C20" s="69">
        <v>128971</v>
      </c>
      <c r="D20" s="43">
        <v>78962</v>
      </c>
      <c r="E20" s="43">
        <v>22507</v>
      </c>
      <c r="F20" s="43">
        <v>22820</v>
      </c>
      <c r="G20" s="44">
        <v>0.30416140062494668</v>
      </c>
      <c r="H20" s="44">
        <f t="shared" si="4"/>
        <v>30.433624103458328</v>
      </c>
      <c r="I20" s="44">
        <v>0.35569675723049954</v>
      </c>
      <c r="J20" s="44">
        <v>0.29796611028089459</v>
      </c>
      <c r="K20" s="43">
        <v>28340.787</v>
      </c>
      <c r="L20" s="43">
        <v>5633703.2474676892</v>
      </c>
      <c r="M20" s="55">
        <v>18601</v>
      </c>
      <c r="N20" s="52">
        <v>18.003333333333334</v>
      </c>
      <c r="O20" s="52">
        <f t="shared" si="5"/>
        <v>0.18003333333333335</v>
      </c>
      <c r="P20" s="51">
        <v>1251.0882842004507</v>
      </c>
      <c r="Q20" s="79">
        <f t="shared" si="0"/>
        <v>66.912737114521263</v>
      </c>
      <c r="R20" s="43">
        <v>12079.226064738465</v>
      </c>
      <c r="S20" s="43">
        <v>14653.297064738457</v>
      </c>
      <c r="T20" s="83">
        <f t="shared" si="6"/>
        <v>61.105875062543767</v>
      </c>
      <c r="U20" s="84">
        <f t="shared" si="1"/>
        <v>0.60390773775622619</v>
      </c>
      <c r="V20" s="84">
        <f t="shared" si="7"/>
        <v>611.19897968005307</v>
      </c>
      <c r="W20" s="84">
        <f t="shared" si="8"/>
        <v>45.036804656958765</v>
      </c>
      <c r="X20" s="84">
        <f t="shared" si="9"/>
        <v>13.706331837507646</v>
      </c>
      <c r="Y20" s="76">
        <f t="shared" si="17"/>
        <v>0.71478817069020617</v>
      </c>
      <c r="Z20">
        <f t="shared" si="3"/>
        <v>30.416140062494669</v>
      </c>
      <c r="AA20">
        <f t="shared" si="10"/>
        <v>1178.1055847841565</v>
      </c>
      <c r="AB20">
        <f t="shared" si="11"/>
        <v>1052.591549569293</v>
      </c>
      <c r="AC20">
        <f t="shared" si="13"/>
        <v>1227.167669664389</v>
      </c>
      <c r="AD20">
        <f t="shared" si="14"/>
        <v>421.51610145748208</v>
      </c>
      <c r="AE20">
        <f t="shared" si="15"/>
        <v>-2.3725700590624177</v>
      </c>
      <c r="AF20">
        <f t="shared" si="12"/>
        <v>-79.769014923464709</v>
      </c>
      <c r="AG20">
        <f t="shared" si="16"/>
        <v>4.5008333333333335</v>
      </c>
      <c r="AH20" s="55"/>
    </row>
    <row r="21" spans="1:34" ht="16" customHeight="1">
      <c r="A21" s="41">
        <v>1984</v>
      </c>
      <c r="B21" s="42">
        <v>2</v>
      </c>
      <c r="C21" s="69">
        <v>128573.6</v>
      </c>
      <c r="D21" s="43">
        <v>78755</v>
      </c>
      <c r="E21" s="43">
        <v>21986</v>
      </c>
      <c r="F21" s="43">
        <v>22142</v>
      </c>
      <c r="G21" s="44">
        <v>0.31938905031826126</v>
      </c>
      <c r="H21" s="44">
        <f t="shared" si="4"/>
        <v>31.957264400331255</v>
      </c>
      <c r="I21" s="44">
        <v>0.37232408996477284</v>
      </c>
      <c r="J21" s="44">
        <v>0.32954098152498257</v>
      </c>
      <c r="K21" s="43">
        <v>28408.539000000001</v>
      </c>
      <c r="L21" s="43">
        <v>5479727.9668124747</v>
      </c>
      <c r="M21" s="55">
        <v>19244.599999999999</v>
      </c>
      <c r="N21" s="52">
        <v>15.344666666666667</v>
      </c>
      <c r="O21" s="52">
        <f t="shared" si="5"/>
        <v>0.15344666666666668</v>
      </c>
      <c r="P21" s="51">
        <v>1332.4050910167659</v>
      </c>
      <c r="Q21" s="79">
        <f t="shared" si="0"/>
        <v>65.08393871601703</v>
      </c>
      <c r="R21" s="43">
        <v>11964.446296359294</v>
      </c>
      <c r="S21" s="43">
        <v>14613.687296359287</v>
      </c>
      <c r="T21" s="83">
        <f t="shared" si="6"/>
        <v>60.525232052081392</v>
      </c>
      <c r="U21" s="84">
        <f t="shared" si="1"/>
        <v>0.60227529657188172</v>
      </c>
      <c r="V21" s="84">
        <f t="shared" si="7"/>
        <v>602.1979778657311</v>
      </c>
      <c r="W21" s="84">
        <f t="shared" si="8"/>
        <v>44.373556886746925</v>
      </c>
      <c r="X21" s="84">
        <f t="shared" si="9"/>
        <v>14.180574898129111</v>
      </c>
      <c r="Y21" s="76">
        <f t="shared" si="17"/>
        <v>0.71649695626982335</v>
      </c>
      <c r="Z21">
        <f t="shared" si="3"/>
        <v>31.938905031826124</v>
      </c>
      <c r="AA21">
        <f t="shared" si="10"/>
        <v>1178.1137681664877</v>
      </c>
      <c r="AB21">
        <f t="shared" si="11"/>
        <v>1050.5201801067849</v>
      </c>
      <c r="AC21">
        <f t="shared" si="13"/>
        <v>1227.1297416926448</v>
      </c>
      <c r="AD21">
        <f t="shared" si="14"/>
        <v>418.06085874079997</v>
      </c>
      <c r="AE21">
        <f t="shared" si="15"/>
        <v>4.8851469534230807</v>
      </c>
      <c r="AF21">
        <f t="shared" si="12"/>
        <v>-81.252645958336743</v>
      </c>
      <c r="AG21">
        <f t="shared" si="16"/>
        <v>3.8361666666666667</v>
      </c>
      <c r="AH21" s="55"/>
    </row>
    <row r="22" spans="1:34" ht="16" customHeight="1">
      <c r="A22" s="41">
        <v>1984</v>
      </c>
      <c r="B22" s="42">
        <v>3</v>
      </c>
      <c r="C22" s="69">
        <v>129693</v>
      </c>
      <c r="D22" s="43">
        <v>79312</v>
      </c>
      <c r="E22" s="43">
        <v>22972</v>
      </c>
      <c r="F22" s="43">
        <v>22265</v>
      </c>
      <c r="G22" s="44">
        <v>0.31593069787883693</v>
      </c>
      <c r="H22" s="44">
        <f t="shared" si="4"/>
        <v>31.611230360698134</v>
      </c>
      <c r="I22" s="44">
        <v>0.38113631259824837</v>
      </c>
      <c r="J22" s="44">
        <v>0.34504236433326607</v>
      </c>
      <c r="K22" s="43">
        <v>28496.241000000002</v>
      </c>
      <c r="L22" s="43">
        <v>5399592.064304377</v>
      </c>
      <c r="M22" s="55">
        <v>18816</v>
      </c>
      <c r="N22" s="52">
        <v>13.503</v>
      </c>
      <c r="O22" s="52">
        <f t="shared" si="5"/>
        <v>0.13503000000000001</v>
      </c>
      <c r="P22" s="51">
        <v>1447.0015200341786</v>
      </c>
      <c r="Q22" s="79">
        <f t="shared" si="0"/>
        <v>64.132146911865917</v>
      </c>
      <c r="R22" s="43">
        <v>11937.35104562161</v>
      </c>
      <c r="S22" s="43">
        <v>14653.763045621605</v>
      </c>
      <c r="T22" s="83">
        <f t="shared" si="6"/>
        <v>60.388163750065047</v>
      </c>
      <c r="U22" s="84">
        <f t="shared" si="1"/>
        <v>0.60392694227106924</v>
      </c>
      <c r="V22" s="84">
        <f t="shared" si="7"/>
        <v>595.2314979613609</v>
      </c>
      <c r="W22" s="84">
        <f t="shared" si="8"/>
        <v>43.860224886808062</v>
      </c>
      <c r="X22" s="84">
        <f t="shared" si="9"/>
        <v>13.864756725689148</v>
      </c>
      <c r="Y22" s="76">
        <f t="shared" si="17"/>
        <v>0.71870890444705193</v>
      </c>
      <c r="Z22">
        <f t="shared" si="3"/>
        <v>31.593069787883692</v>
      </c>
      <c r="AA22">
        <f t="shared" si="10"/>
        <v>1178.5446765128358</v>
      </c>
      <c r="AB22">
        <f t="shared" si="11"/>
        <v>1054.6333406852191</v>
      </c>
      <c r="AC22">
        <f t="shared" si="13"/>
        <v>1227.7227443014449</v>
      </c>
      <c r="AD22">
        <f t="shared" si="14"/>
        <v>416.08707303114033</v>
      </c>
      <c r="AE22">
        <f t="shared" si="15"/>
        <v>-1.0887074134185992</v>
      </c>
      <c r="AF22">
        <f t="shared" si="12"/>
        <v>-82.41623156332895</v>
      </c>
      <c r="AG22">
        <f t="shared" si="16"/>
        <v>3.37575</v>
      </c>
      <c r="AH22" s="55"/>
    </row>
    <row r="23" spans="1:34" ht="16" customHeight="1">
      <c r="A23" s="41">
        <v>1984</v>
      </c>
      <c r="B23" s="42">
        <v>4</v>
      </c>
      <c r="C23" s="69">
        <v>129858</v>
      </c>
      <c r="D23" s="43">
        <v>79431</v>
      </c>
      <c r="E23" s="43">
        <v>23765</v>
      </c>
      <c r="F23" s="43">
        <v>22431</v>
      </c>
      <c r="G23" s="44">
        <v>0.34325956044294537</v>
      </c>
      <c r="H23" s="44">
        <f t="shared" si="4"/>
        <v>34.345687555931519</v>
      </c>
      <c r="I23" s="44">
        <v>0.37773616869510945</v>
      </c>
      <c r="J23" s="44">
        <v>0.35622112273545592</v>
      </c>
      <c r="K23" s="43">
        <v>28587.539000000001</v>
      </c>
      <c r="L23" s="43">
        <v>5346752.395828886</v>
      </c>
      <c r="M23" s="55">
        <v>20673</v>
      </c>
      <c r="N23" s="52">
        <v>12.740333333333332</v>
      </c>
      <c r="O23" s="52">
        <f t="shared" si="5"/>
        <v>0.12740333333333331</v>
      </c>
      <c r="P23" s="51">
        <v>1594.8775712526883</v>
      </c>
      <c r="Q23" s="79">
        <f t="shared" si="0"/>
        <v>63.504558504984843</v>
      </c>
      <c r="R23" s="43">
        <v>11838.940686727654</v>
      </c>
      <c r="S23" s="43">
        <v>14664.244686727647</v>
      </c>
      <c r="T23" s="83">
        <f t="shared" si="6"/>
        <v>59.890329612082603</v>
      </c>
      <c r="U23" s="84">
        <f t="shared" si="1"/>
        <v>0.60435892315157391</v>
      </c>
      <c r="V23" s="84">
        <f t="shared" si="7"/>
        <v>601.9096274120086</v>
      </c>
      <c r="W23" s="84">
        <f t="shared" si="8"/>
        <v>44.352309496798981</v>
      </c>
      <c r="X23" s="84">
        <f t="shared" si="9"/>
        <v>15.233105643610321</v>
      </c>
      <c r="Y23" s="76">
        <f t="shared" si="17"/>
        <v>0.72101154799776468</v>
      </c>
      <c r="Z23">
        <f t="shared" si="3"/>
        <v>34.325956044294536</v>
      </c>
      <c r="AA23">
        <f t="shared" si="10"/>
        <v>1178.6231013161268</v>
      </c>
      <c r="AB23">
        <f t="shared" si="11"/>
        <v>1057.9556202959827</v>
      </c>
      <c r="AC23">
        <f t="shared" si="13"/>
        <v>1227.77838386543</v>
      </c>
      <c r="AD23">
        <f t="shared" si="14"/>
        <v>414.20435686116645</v>
      </c>
      <c r="AE23">
        <f t="shared" si="15"/>
        <v>8.2964017946058011</v>
      </c>
      <c r="AF23">
        <f t="shared" si="12"/>
        <v>-81.30054042523831</v>
      </c>
      <c r="AG23">
        <f t="shared" si="16"/>
        <v>3.185083333333333</v>
      </c>
      <c r="AH23" s="55"/>
    </row>
    <row r="24" spans="1:34" ht="16" customHeight="1">
      <c r="A24" s="41">
        <v>1985</v>
      </c>
      <c r="B24" s="42">
        <v>1</v>
      </c>
      <c r="C24" s="69">
        <v>131306</v>
      </c>
      <c r="D24" s="43">
        <v>80496</v>
      </c>
      <c r="E24" s="43">
        <v>23721</v>
      </c>
      <c r="F24" s="43">
        <v>23166</v>
      </c>
      <c r="G24" s="44">
        <v>0.3312034484334303</v>
      </c>
      <c r="H24" s="44">
        <f t="shared" si="4"/>
        <v>33.139383336221542</v>
      </c>
      <c r="I24" s="44">
        <v>0.37265820599153932</v>
      </c>
      <c r="J24" s="44">
        <v>0.31996620950109322</v>
      </c>
      <c r="K24" s="43">
        <v>28672.545999999998</v>
      </c>
      <c r="L24" s="43">
        <v>5391120.7130359327</v>
      </c>
      <c r="M24" s="55">
        <v>20032</v>
      </c>
      <c r="N24" s="52">
        <v>12.207333333333333</v>
      </c>
      <c r="O24" s="52">
        <f t="shared" si="5"/>
        <v>0.12207333333333333</v>
      </c>
      <c r="P24" s="51">
        <v>1776.0332446722946</v>
      </c>
      <c r="Q24" s="79">
        <f t="shared" si="0"/>
        <v>64.03153080279327</v>
      </c>
      <c r="R24" s="43">
        <v>11833.542047315133</v>
      </c>
      <c r="S24" s="43">
        <v>14662.012047315129</v>
      </c>
      <c r="T24" s="83">
        <f t="shared" si="6"/>
        <v>59.863019204637538</v>
      </c>
      <c r="U24" s="84">
        <f t="shared" si="1"/>
        <v>0.60426690916926795</v>
      </c>
      <c r="V24" s="84">
        <f t="shared" si="7"/>
        <v>604.4771502463326</v>
      </c>
      <c r="W24" s="84">
        <f t="shared" si="8"/>
        <v>44.541499970255373</v>
      </c>
      <c r="X24" s="84">
        <f t="shared" si="9"/>
        <v>14.760778418845929</v>
      </c>
      <c r="Y24" s="76">
        <f t="shared" si="17"/>
        <v>0.72315552508724568</v>
      </c>
      <c r="Z24">
        <f t="shared" si="3"/>
        <v>33.120344843343034</v>
      </c>
      <c r="AA24">
        <f t="shared" si="10"/>
        <v>1179.9702048790493</v>
      </c>
      <c r="AB24">
        <f t="shared" si="11"/>
        <v>1057.7855286798431</v>
      </c>
      <c r="AC24">
        <f t="shared" si="13"/>
        <v>1228.9025032183592</v>
      </c>
      <c r="AD24">
        <f t="shared" si="14"/>
        <v>415.00036598212188</v>
      </c>
      <c r="AE24">
        <f t="shared" si="15"/>
        <v>-3.5754062577307399</v>
      </c>
      <c r="AF24">
        <f t="shared" si="12"/>
        <v>-80.87488478005686</v>
      </c>
      <c r="AG24">
        <f t="shared" si="16"/>
        <v>3.0518333333333332</v>
      </c>
      <c r="AH24" s="55"/>
    </row>
    <row r="25" spans="1:34" ht="16" customHeight="1">
      <c r="A25" s="41">
        <v>1985</v>
      </c>
      <c r="B25" s="42">
        <v>2</v>
      </c>
      <c r="C25" s="69">
        <v>131184</v>
      </c>
      <c r="D25" s="43">
        <v>80361</v>
      </c>
      <c r="E25" s="43">
        <v>24320</v>
      </c>
      <c r="F25" s="43">
        <v>23174</v>
      </c>
      <c r="G25" s="44">
        <v>0.34592633247957066</v>
      </c>
      <c r="H25" s="44">
        <f t="shared" si="4"/>
        <v>34.612518053047566</v>
      </c>
      <c r="I25" s="44">
        <v>0.40812980063864673</v>
      </c>
      <c r="J25" s="44">
        <v>0.35471186271947835</v>
      </c>
      <c r="K25" s="43">
        <v>28786.25</v>
      </c>
      <c r="L25" s="43">
        <v>5304075.2683841558</v>
      </c>
      <c r="M25" s="55">
        <v>20814</v>
      </c>
      <c r="N25" s="52">
        <v>13.212333333333333</v>
      </c>
      <c r="O25" s="52">
        <f t="shared" si="5"/>
        <v>0.13212333333333334</v>
      </c>
      <c r="P25" s="51">
        <v>1924.7767699830783</v>
      </c>
      <c r="Q25" s="79">
        <f t="shared" si="0"/>
        <v>62.997672841314902</v>
      </c>
      <c r="R25" s="43">
        <v>11792.822630952291</v>
      </c>
      <c r="S25" s="43">
        <v>14689.933630952288</v>
      </c>
      <c r="T25" s="83">
        <f t="shared" si="6"/>
        <v>59.657029553019782</v>
      </c>
      <c r="U25" s="84">
        <f t="shared" si="1"/>
        <v>0.60541764407448351</v>
      </c>
      <c r="V25" s="84">
        <f t="shared" si="7"/>
        <v>601.34313164099217</v>
      </c>
      <c r="W25" s="84">
        <f t="shared" si="8"/>
        <v>44.310566692529882</v>
      </c>
      <c r="X25" s="84">
        <f t="shared" si="9"/>
        <v>15.337002895859584</v>
      </c>
      <c r="Y25" s="76">
        <f t="shared" si="17"/>
        <v>0.72602327446061909</v>
      </c>
      <c r="Z25">
        <f t="shared" si="3"/>
        <v>34.592633247957068</v>
      </c>
      <c r="AA25">
        <f t="shared" si="10"/>
        <v>1179.6121001182255</v>
      </c>
      <c r="AB25">
        <f t="shared" si="11"/>
        <v>1060.0891074408923</v>
      </c>
      <c r="AC25">
        <f t="shared" si="13"/>
        <v>1228.6192935164777</v>
      </c>
      <c r="AD25">
        <f t="shared" si="14"/>
        <v>412.83763272796261</v>
      </c>
      <c r="AE25">
        <f t="shared" si="15"/>
        <v>4.3493006086424257</v>
      </c>
      <c r="AF25">
        <f t="shared" si="12"/>
        <v>-81.394701158901299</v>
      </c>
      <c r="AG25">
        <f t="shared" si="16"/>
        <v>3.3030833333333334</v>
      </c>
      <c r="AH25" s="55"/>
    </row>
    <row r="26" spans="1:34" ht="16" customHeight="1">
      <c r="A26" s="41">
        <v>1985</v>
      </c>
      <c r="B26" s="42">
        <v>3</v>
      </c>
      <c r="C26" s="69">
        <v>132542</v>
      </c>
      <c r="D26" s="43">
        <v>80940</v>
      </c>
      <c r="E26" s="43">
        <v>23768</v>
      </c>
      <c r="F26" s="43">
        <v>24183</v>
      </c>
      <c r="G26" s="44">
        <v>0.34369482880898128</v>
      </c>
      <c r="H26" s="44">
        <f t="shared" si="4"/>
        <v>34.389239412968095</v>
      </c>
      <c r="I26" s="44">
        <v>0.39800686432617954</v>
      </c>
      <c r="J26" s="44">
        <v>0.37464788732394366</v>
      </c>
      <c r="K26" s="43">
        <v>28862.804</v>
      </c>
      <c r="L26" s="43">
        <v>5358283.7018585354</v>
      </c>
      <c r="M26" s="55">
        <v>20657</v>
      </c>
      <c r="N26" s="52">
        <v>13.028666666666666</v>
      </c>
      <c r="O26" s="52">
        <f t="shared" si="5"/>
        <v>0.13028666666666666</v>
      </c>
      <c r="P26" s="51">
        <v>2041.1081471850396</v>
      </c>
      <c r="Q26" s="79">
        <f t="shared" si="0"/>
        <v>63.641518372243709</v>
      </c>
      <c r="R26" s="43">
        <v>11823.244831498061</v>
      </c>
      <c r="S26" s="43">
        <v>14717.623831498058</v>
      </c>
      <c r="T26" s="83">
        <f t="shared" si="6"/>
        <v>59.810928087223402</v>
      </c>
      <c r="U26" s="84">
        <f t="shared" si="1"/>
        <v>0.60655884296615503</v>
      </c>
      <c r="V26" s="84">
        <f t="shared" si="7"/>
        <v>600.68208406523513</v>
      </c>
      <c r="W26" s="84">
        <f t="shared" si="8"/>
        <v>44.261856744496406</v>
      </c>
      <c r="X26" s="84">
        <f t="shared" si="9"/>
        <v>15.221315884489837</v>
      </c>
      <c r="Y26" s="76">
        <f t="shared" si="17"/>
        <v>0.72795405689157344</v>
      </c>
      <c r="Z26">
        <f t="shared" si="3"/>
        <v>34.369482880898126</v>
      </c>
      <c r="AA26">
        <f t="shared" si="10"/>
        <v>1180.1416953179823</v>
      </c>
      <c r="AB26">
        <f t="shared" si="11"/>
        <v>1057.6048951892412</v>
      </c>
      <c r="AC26">
        <f t="shared" si="13"/>
        <v>1229.4608390062551</v>
      </c>
      <c r="AD26">
        <f t="shared" si="14"/>
        <v>413.92377989131955</v>
      </c>
      <c r="AE26">
        <f t="shared" si="15"/>
        <v>-0.64717023906499804</v>
      </c>
      <c r="AF26">
        <f t="shared" si="12"/>
        <v>-81.504690139791492</v>
      </c>
      <c r="AG26">
        <f t="shared" si="16"/>
        <v>3.2571666666666665</v>
      </c>
      <c r="AH26" s="55"/>
    </row>
    <row r="27" spans="1:34" ht="16" customHeight="1">
      <c r="A27" s="41">
        <v>1985</v>
      </c>
      <c r="B27" s="42">
        <v>4</v>
      </c>
      <c r="C27" s="69">
        <v>134065</v>
      </c>
      <c r="D27" s="43">
        <v>81353</v>
      </c>
      <c r="E27" s="43">
        <v>24219</v>
      </c>
      <c r="F27" s="43">
        <v>25251</v>
      </c>
      <c r="G27" s="44">
        <v>0.3718569350688099</v>
      </c>
      <c r="H27" s="44">
        <f t="shared" si="4"/>
        <v>37.207068874932311</v>
      </c>
      <c r="I27" s="44">
        <v>0.40802344461605483</v>
      </c>
      <c r="J27" s="44">
        <v>0.38995488795742012</v>
      </c>
      <c r="K27" s="43">
        <v>28953.537</v>
      </c>
      <c r="L27" s="43">
        <v>5416203.1006037202</v>
      </c>
      <c r="M27" s="55">
        <v>22496</v>
      </c>
      <c r="N27" s="52">
        <v>10.449333333333334</v>
      </c>
      <c r="O27" s="52">
        <f t="shared" si="5"/>
        <v>0.10449333333333334</v>
      </c>
      <c r="P27" s="51">
        <v>2125.0273762781785</v>
      </c>
      <c r="Q27" s="79">
        <f t="shared" si="0"/>
        <v>64.329439856892321</v>
      </c>
      <c r="R27" s="43">
        <v>11879.996880218303</v>
      </c>
      <c r="S27" s="43">
        <v>14761.312880218306</v>
      </c>
      <c r="T27" s="83">
        <f t="shared" si="6"/>
        <v>60.098022937510699</v>
      </c>
      <c r="U27" s="84">
        <f t="shared" si="1"/>
        <v>0.60835940392255961</v>
      </c>
      <c r="V27" s="84">
        <f t="shared" si="7"/>
        <v>604.61629147993256</v>
      </c>
      <c r="W27" s="84">
        <f t="shared" si="8"/>
        <v>44.551752730429563</v>
      </c>
      <c r="X27" s="84">
        <f t="shared" si="9"/>
        <v>16.576401323400461</v>
      </c>
      <c r="Y27" s="76">
        <f t="shared" si="17"/>
        <v>0.73024245047398295</v>
      </c>
      <c r="Z27">
        <f t="shared" si="3"/>
        <v>37.185693506880988</v>
      </c>
      <c r="AA27">
        <f t="shared" si="10"/>
        <v>1180.3542436445041</v>
      </c>
      <c r="AB27">
        <f t="shared" si="11"/>
        <v>1059.1882174851951</v>
      </c>
      <c r="AC27">
        <f t="shared" si="13"/>
        <v>1230.3069482738074</v>
      </c>
      <c r="AD27">
        <f t="shared" si="14"/>
        <v>415.18135836324979</v>
      </c>
      <c r="AE27">
        <f t="shared" si="15"/>
        <v>7.8755059064360422</v>
      </c>
      <c r="AF27">
        <f t="shared" si="12"/>
        <v>-80.851868985013667</v>
      </c>
      <c r="AG27">
        <f t="shared" si="16"/>
        <v>2.6123333333333334</v>
      </c>
      <c r="AH27" s="55"/>
    </row>
    <row r="28" spans="1:34" ht="16" customHeight="1">
      <c r="A28" s="41">
        <v>1986</v>
      </c>
      <c r="B28" s="42">
        <v>1</v>
      </c>
      <c r="C28" s="69">
        <v>134443</v>
      </c>
      <c r="D28" s="43">
        <v>81512</v>
      </c>
      <c r="E28" s="43">
        <v>25314</v>
      </c>
      <c r="F28" s="43">
        <v>25847</v>
      </c>
      <c r="G28" s="44">
        <v>0.36676509747625385</v>
      </c>
      <c r="H28" s="44">
        <f t="shared" si="4"/>
        <v>36.697592422728604</v>
      </c>
      <c r="I28" s="44">
        <v>0.4078616473865439</v>
      </c>
      <c r="J28" s="44">
        <v>0.35241436843654922</v>
      </c>
      <c r="K28" s="43">
        <v>29000.092000000001</v>
      </c>
      <c r="L28" s="43">
        <v>5375724.4171669595</v>
      </c>
      <c r="M28" s="55">
        <v>22344</v>
      </c>
      <c r="N28" s="52">
        <v>10.996333333333334</v>
      </c>
      <c r="O28" s="52">
        <f t="shared" si="5"/>
        <v>0.10996333333333334</v>
      </c>
      <c r="P28" s="51">
        <v>2176.5344572624945</v>
      </c>
      <c r="Q28" s="79">
        <f t="shared" si="0"/>
        <v>63.848665598013255</v>
      </c>
      <c r="R28" s="43">
        <v>11929.656198519451</v>
      </c>
      <c r="S28" s="43">
        <v>14786.716198519456</v>
      </c>
      <c r="T28" s="83">
        <f t="shared" si="6"/>
        <v>60.349237384821961</v>
      </c>
      <c r="U28" s="84">
        <f t="shared" si="1"/>
        <v>0.60940635331688164</v>
      </c>
      <c r="V28" s="84">
        <f t="shared" si="7"/>
        <v>608.86828058402205</v>
      </c>
      <c r="W28" s="84">
        <f t="shared" si="8"/>
        <v>44.865064776180418</v>
      </c>
      <c r="X28" s="84">
        <f t="shared" si="9"/>
        <v>16.464398611755865</v>
      </c>
      <c r="Y28" s="76">
        <f t="shared" si="17"/>
        <v>0.73141662264099017</v>
      </c>
      <c r="Z28">
        <f t="shared" si="3"/>
        <v>36.676509747625389</v>
      </c>
      <c r="AA28">
        <f t="shared" si="10"/>
        <v>1180.37755146108</v>
      </c>
      <c r="AB28">
        <f t="shared" si="11"/>
        <v>1063.4382868309074</v>
      </c>
      <c r="AC28">
        <f t="shared" si="13"/>
        <v>1230.4165583334016</v>
      </c>
      <c r="AD28">
        <f t="shared" si="14"/>
        <v>414.6763795139525</v>
      </c>
      <c r="AE28">
        <f t="shared" si="15"/>
        <v>-1.3787615398485054</v>
      </c>
      <c r="AF28">
        <f t="shared" si="12"/>
        <v>-80.151076143703037</v>
      </c>
      <c r="AG28">
        <f t="shared" si="16"/>
        <v>2.7490833333333335</v>
      </c>
      <c r="AH28" s="55"/>
    </row>
    <row r="29" spans="1:34" ht="16" customHeight="1">
      <c r="A29" s="41">
        <v>1986</v>
      </c>
      <c r="B29" s="42">
        <v>2</v>
      </c>
      <c r="C29" s="69">
        <v>137645</v>
      </c>
      <c r="D29" s="43">
        <v>82729</v>
      </c>
      <c r="E29" s="43">
        <v>27971</v>
      </c>
      <c r="F29" s="43">
        <v>26326</v>
      </c>
      <c r="G29" s="44">
        <v>0.38402412001888919</v>
      </c>
      <c r="H29" s="44">
        <f t="shared" si="4"/>
        <v>38.424486773479423</v>
      </c>
      <c r="I29" s="44">
        <v>0.41510294005925702</v>
      </c>
      <c r="J29" s="44">
        <v>0.38890836345175211</v>
      </c>
      <c r="K29" s="43">
        <v>29064.43</v>
      </c>
      <c r="L29" s="43">
        <v>5532978.3674706751</v>
      </c>
      <c r="M29" s="55">
        <v>23545</v>
      </c>
      <c r="N29" s="52">
        <v>11.987666666666668</v>
      </c>
      <c r="O29" s="52">
        <f t="shared" si="5"/>
        <v>0.11987666666666667</v>
      </c>
      <c r="P29" s="51">
        <v>2209.5138361756644</v>
      </c>
      <c r="Q29" s="79">
        <f t="shared" si="0"/>
        <v>65.716405479701592</v>
      </c>
      <c r="R29" s="43">
        <v>12045.701432469798</v>
      </c>
      <c r="S29" s="43">
        <v>14888.243432469802</v>
      </c>
      <c r="T29" s="83">
        <f t="shared" si="6"/>
        <v>60.936282078693004</v>
      </c>
      <c r="U29" s="84">
        <f t="shared" si="1"/>
        <v>0.61359060495012974</v>
      </c>
      <c r="V29" s="84">
        <f t="shared" si="7"/>
        <v>612.76029888968503</v>
      </c>
      <c r="W29" s="84">
        <f t="shared" si="8"/>
        <v>45.151852015657177</v>
      </c>
      <c r="X29" s="84">
        <f t="shared" si="9"/>
        <v>17.349367405737194</v>
      </c>
      <c r="Y29" s="76">
        <f t="shared" si="17"/>
        <v>0.73303930310239962</v>
      </c>
      <c r="Z29">
        <f t="shared" si="3"/>
        <v>38.402412001888919</v>
      </c>
      <c r="AA29">
        <f t="shared" si="10"/>
        <v>1181.1752825002866</v>
      </c>
      <c r="AB29">
        <f t="shared" si="11"/>
        <v>1072.735087855425</v>
      </c>
      <c r="AC29">
        <f t="shared" si="13"/>
        <v>1232.0860526306142</v>
      </c>
      <c r="AD29">
        <f t="shared" si="14"/>
        <v>417.84345137819781</v>
      </c>
      <c r="AE29">
        <f t="shared" si="15"/>
        <v>4.5983781409055791</v>
      </c>
      <c r="AF29">
        <f t="shared" si="12"/>
        <v>-79.51388877934437</v>
      </c>
      <c r="AG29">
        <f t="shared" si="16"/>
        <v>2.9969166666666669</v>
      </c>
      <c r="AH29" s="55"/>
    </row>
    <row r="30" spans="1:34" ht="16" customHeight="1">
      <c r="A30" s="41">
        <v>1986</v>
      </c>
      <c r="B30" s="42">
        <v>3</v>
      </c>
      <c r="C30" s="69">
        <v>136675</v>
      </c>
      <c r="D30" s="43">
        <v>83417</v>
      </c>
      <c r="E30" s="43">
        <v>27659</v>
      </c>
      <c r="F30" s="43">
        <v>26437</v>
      </c>
      <c r="G30" s="44">
        <v>0.38143040058533018</v>
      </c>
      <c r="H30" s="44">
        <f t="shared" si="4"/>
        <v>38.164965735936249</v>
      </c>
      <c r="I30" s="44">
        <v>0.41831524000453907</v>
      </c>
      <c r="J30" s="44">
        <v>0.40948487718330795</v>
      </c>
      <c r="K30" s="43">
        <v>29140.778999999999</v>
      </c>
      <c r="L30" s="43">
        <v>5552140.0506246639</v>
      </c>
      <c r="M30" s="55">
        <v>23640</v>
      </c>
      <c r="N30" s="52">
        <v>12.074666666666667</v>
      </c>
      <c r="O30" s="52">
        <f t="shared" si="5"/>
        <v>0.12074666666666667</v>
      </c>
      <c r="P30" s="51">
        <v>2223.9655130176875</v>
      </c>
      <c r="Q30" s="79">
        <f t="shared" si="0"/>
        <v>65.94399302047789</v>
      </c>
      <c r="R30" s="43">
        <v>12139.243831061734</v>
      </c>
      <c r="S30" s="43">
        <v>14952.826831061739</v>
      </c>
      <c r="T30" s="83">
        <f t="shared" si="6"/>
        <v>61.40949038614373</v>
      </c>
      <c r="U30" s="84">
        <f t="shared" si="1"/>
        <v>0.61625228675238575</v>
      </c>
      <c r="V30" s="84">
        <f t="shared" si="7"/>
        <v>619.41625111274504</v>
      </c>
      <c r="W30" s="84">
        <f t="shared" si="8"/>
        <v>45.642302474577974</v>
      </c>
      <c r="X30" s="84">
        <f t="shared" si="9"/>
        <v>17.419369100515063</v>
      </c>
      <c r="Y30" s="76">
        <f t="shared" si="17"/>
        <v>0.73496491519087215</v>
      </c>
      <c r="Z30">
        <f t="shared" si="3"/>
        <v>38.143040058533018</v>
      </c>
      <c r="AA30">
        <f t="shared" si="10"/>
        <v>1181.5706247383114</v>
      </c>
      <c r="AB30">
        <f t="shared" si="11"/>
        <v>1071.1805294152998</v>
      </c>
      <c r="AC30">
        <f t="shared" si="13"/>
        <v>1230.9459966640943</v>
      </c>
      <c r="AD30">
        <f t="shared" si="14"/>
        <v>418.52988378189247</v>
      </c>
      <c r="AE30">
        <f t="shared" si="15"/>
        <v>-0.67769652947444747</v>
      </c>
      <c r="AF30">
        <f t="shared" si="12"/>
        <v>-78.433521365632004</v>
      </c>
      <c r="AG30">
        <f t="shared" si="16"/>
        <v>3.0186666666666668</v>
      </c>
      <c r="AH30" s="55"/>
    </row>
    <row r="31" spans="1:34" ht="16" customHeight="1">
      <c r="A31" s="41">
        <v>1986</v>
      </c>
      <c r="B31" s="42">
        <v>4</v>
      </c>
      <c r="C31" s="69">
        <v>137549</v>
      </c>
      <c r="D31" s="43">
        <v>85202</v>
      </c>
      <c r="E31" s="43">
        <v>26619</v>
      </c>
      <c r="F31" s="43">
        <v>27133</v>
      </c>
      <c r="G31" s="44">
        <v>0.41194774225912223</v>
      </c>
      <c r="H31" s="44">
        <f t="shared" si="4"/>
        <v>41.218454124761145</v>
      </c>
      <c r="I31" s="44">
        <v>0.44654111229867688</v>
      </c>
      <c r="J31" s="44">
        <v>0.42677401938921622</v>
      </c>
      <c r="K31" s="43">
        <v>29234.352999999999</v>
      </c>
      <c r="L31" s="43">
        <v>5599306.4808264393</v>
      </c>
      <c r="M31" s="55">
        <v>25547</v>
      </c>
      <c r="N31" s="52">
        <v>11.572333333333333</v>
      </c>
      <c r="O31" s="52">
        <f t="shared" si="5"/>
        <v>0.11572333333333333</v>
      </c>
      <c r="P31" s="51">
        <v>2219.889487788565</v>
      </c>
      <c r="Q31" s="79">
        <f t="shared" si="0"/>
        <v>66.504199124010313</v>
      </c>
      <c r="R31" s="43">
        <v>12312.581998210328</v>
      </c>
      <c r="S31" s="43">
        <v>15115.388998210332</v>
      </c>
      <c r="T31" s="83">
        <f t="shared" si="6"/>
        <v>62.286366133694493</v>
      </c>
      <c r="U31" s="84">
        <f t="shared" si="1"/>
        <v>0.62295197694318227</v>
      </c>
      <c r="V31" s="84">
        <f t="shared" si="7"/>
        <v>619.79519956458444</v>
      </c>
      <c r="W31" s="84">
        <f t="shared" si="8"/>
        <v>45.670225668117141</v>
      </c>
      <c r="X31" s="84">
        <f t="shared" si="9"/>
        <v>18.824561015687749</v>
      </c>
      <c r="Y31" s="76">
        <f t="shared" si="17"/>
        <v>0.73732496215372345</v>
      </c>
      <c r="Z31">
        <f t="shared" si="3"/>
        <v>41.194774225912226</v>
      </c>
      <c r="AA31">
        <f t="shared" si="10"/>
        <v>1182.6066033444367</v>
      </c>
      <c r="AB31">
        <f t="shared" si="11"/>
        <v>1066.2666372227516</v>
      </c>
      <c r="AC31">
        <f t="shared" si="13"/>
        <v>1230.5021342966756</v>
      </c>
      <c r="AD31">
        <f t="shared" si="14"/>
        <v>419.71233108143838</v>
      </c>
      <c r="AE31">
        <f t="shared" si="15"/>
        <v>7.6968104258322452</v>
      </c>
      <c r="AF31">
        <f t="shared" si="12"/>
        <v>-78.372361752646754</v>
      </c>
      <c r="AG31">
        <f t="shared" si="16"/>
        <v>2.8930833333333332</v>
      </c>
      <c r="AH31" s="55"/>
    </row>
    <row r="32" spans="1:34" ht="16" customHeight="1">
      <c r="A32" s="41">
        <v>1987</v>
      </c>
      <c r="B32" s="42">
        <v>1</v>
      </c>
      <c r="C32" s="69">
        <v>140366</v>
      </c>
      <c r="D32" s="43">
        <v>86133</v>
      </c>
      <c r="E32" s="43">
        <v>28536</v>
      </c>
      <c r="F32" s="43">
        <v>28216</v>
      </c>
      <c r="G32" s="44">
        <v>0.38859837852471396</v>
      </c>
      <c r="H32" s="44">
        <f t="shared" si="4"/>
        <v>38.882175565128485</v>
      </c>
      <c r="I32" s="44">
        <v>0.43032322086759284</v>
      </c>
      <c r="J32" s="44">
        <v>0.38141014477610208</v>
      </c>
      <c r="K32" s="43">
        <v>29317.569</v>
      </c>
      <c r="L32" s="43">
        <v>5679804.8544857809</v>
      </c>
      <c r="M32" s="55">
        <v>24774</v>
      </c>
      <c r="N32" s="52">
        <v>13.182</v>
      </c>
      <c r="O32" s="52">
        <f t="shared" si="5"/>
        <v>0.13181999999999999</v>
      </c>
      <c r="P32" s="51">
        <v>2197.2857604882961</v>
      </c>
      <c r="Q32" s="79">
        <f t="shared" si="0"/>
        <v>67.460296078040528</v>
      </c>
      <c r="R32" s="43">
        <v>12444.027131732488</v>
      </c>
      <c r="S32" s="43">
        <v>15263.892131732493</v>
      </c>
      <c r="T32" s="83">
        <f t="shared" si="6"/>
        <v>62.951315184530763</v>
      </c>
      <c r="U32" s="84">
        <f t="shared" si="1"/>
        <v>0.62907225083231877</v>
      </c>
      <c r="V32" s="84">
        <f t="shared" si="7"/>
        <v>637.15570540807357</v>
      </c>
      <c r="W32" s="84">
        <f t="shared" si="8"/>
        <v>46.949451806270211</v>
      </c>
      <c r="X32" s="84">
        <f t="shared" si="9"/>
        <v>18.254968278179369</v>
      </c>
      <c r="Y32" s="76">
        <f t="shared" si="17"/>
        <v>0.73942376810474231</v>
      </c>
      <c r="Z32">
        <f t="shared" si="3"/>
        <v>38.859837852471394</v>
      </c>
      <c r="AA32">
        <f t="shared" si="10"/>
        <v>1182.7157054936151</v>
      </c>
      <c r="AB32">
        <f t="shared" si="11"/>
        <v>1072.2430889728932</v>
      </c>
      <c r="AC32">
        <f t="shared" si="13"/>
        <v>1231.551773869515</v>
      </c>
      <c r="AD32">
        <f t="shared" si="14"/>
        <v>421.22398480665959</v>
      </c>
      <c r="AE32">
        <f t="shared" si="15"/>
        <v>-5.835013780076526</v>
      </c>
      <c r="AF32">
        <f t="shared" si="12"/>
        <v>-75.609865651976634</v>
      </c>
      <c r="AG32">
        <f t="shared" si="16"/>
        <v>3.2955000000000001</v>
      </c>
      <c r="AH32" s="55"/>
    </row>
    <row r="33" spans="1:34" ht="16" customHeight="1">
      <c r="A33" s="41">
        <v>1987</v>
      </c>
      <c r="B33" s="42">
        <v>2</v>
      </c>
      <c r="C33" s="69">
        <v>142464</v>
      </c>
      <c r="D33" s="43">
        <v>87287</v>
      </c>
      <c r="E33" s="43">
        <v>28598</v>
      </c>
      <c r="F33" s="43">
        <v>29368</v>
      </c>
      <c r="G33" s="44">
        <v>0.40647461814914643</v>
      </c>
      <c r="H33" s="44">
        <f t="shared" si="4"/>
        <v>40.670827103408854</v>
      </c>
      <c r="I33" s="44">
        <v>0.43840234268591666</v>
      </c>
      <c r="J33" s="44">
        <v>0.41611007366503605</v>
      </c>
      <c r="K33" s="43">
        <v>29414.161</v>
      </c>
      <c r="L33" s="43">
        <v>5644933.6921734996</v>
      </c>
      <c r="M33" s="55">
        <v>26422</v>
      </c>
      <c r="N33" s="52">
        <v>18.394000000000002</v>
      </c>
      <c r="O33" s="52">
        <f t="shared" si="5"/>
        <v>0.18394000000000002</v>
      </c>
      <c r="P33" s="51">
        <v>2221.3795532298382</v>
      </c>
      <c r="Q33" s="79">
        <f t="shared" si="0"/>
        <v>67.046123585421526</v>
      </c>
      <c r="R33" s="43">
        <v>12620.151364211169</v>
      </c>
      <c r="S33" s="43">
        <v>15437.497364211176</v>
      </c>
      <c r="T33" s="83">
        <f t="shared" si="6"/>
        <v>63.842284960876427</v>
      </c>
      <c r="U33" s="84">
        <f t="shared" si="1"/>
        <v>0.63622705993402839</v>
      </c>
      <c r="V33" s="84">
        <f t="shared" si="7"/>
        <v>649.65484800247452</v>
      </c>
      <c r="W33" s="84">
        <f t="shared" si="8"/>
        <v>47.870463558773757</v>
      </c>
      <c r="X33" s="84">
        <f t="shared" si="9"/>
        <v>19.469313467589217</v>
      </c>
      <c r="Y33" s="76">
        <f t="shared" si="17"/>
        <v>0.74185993259739769</v>
      </c>
      <c r="Z33">
        <f t="shared" si="3"/>
        <v>40.647461814914642</v>
      </c>
      <c r="AA33">
        <f t="shared" si="10"/>
        <v>1182.9156585821752</v>
      </c>
      <c r="AB33">
        <f t="shared" si="11"/>
        <v>1071.329183117371</v>
      </c>
      <c r="AC33">
        <f t="shared" si="13"/>
        <v>1231.9044382076079</v>
      </c>
      <c r="AD33">
        <f t="shared" si="14"/>
        <v>420.88261196545574</v>
      </c>
      <c r="AE33">
        <f t="shared" si="15"/>
        <v>4.4975122733804547</v>
      </c>
      <c r="AF33">
        <f t="shared" si="12"/>
        <v>-73.667149892941652</v>
      </c>
      <c r="AG33">
        <f t="shared" si="16"/>
        <v>4.5985000000000005</v>
      </c>
      <c r="AH33" s="55"/>
    </row>
    <row r="34" spans="1:34" ht="16" customHeight="1">
      <c r="A34" s="41">
        <v>1987</v>
      </c>
      <c r="B34" s="42">
        <v>3</v>
      </c>
      <c r="C34" s="69">
        <v>145407</v>
      </c>
      <c r="D34" s="43">
        <v>88182</v>
      </c>
      <c r="E34" s="43">
        <v>31049</v>
      </c>
      <c r="F34" s="43">
        <v>30078</v>
      </c>
      <c r="G34" s="44">
        <v>0.4046985358339007</v>
      </c>
      <c r="H34" s="44">
        <f t="shared" si="4"/>
        <v>40.493116777746465</v>
      </c>
      <c r="I34" s="44">
        <v>0.4492652436997141</v>
      </c>
      <c r="J34" s="44">
        <v>0.43365993059808122</v>
      </c>
      <c r="K34" s="43">
        <v>29488.512999999999</v>
      </c>
      <c r="L34" s="43">
        <v>5543482.8430435434</v>
      </c>
      <c r="M34" s="55">
        <v>26670</v>
      </c>
      <c r="N34" s="52">
        <v>17.086666666666662</v>
      </c>
      <c r="O34" s="52">
        <f t="shared" si="5"/>
        <v>0.17086666666666661</v>
      </c>
      <c r="P34" s="51">
        <v>2292.1708660131912</v>
      </c>
      <c r="Q34" s="79">
        <f t="shared" si="0"/>
        <v>65.841169454951654</v>
      </c>
      <c r="R34" s="43">
        <v>12769.935543147871</v>
      </c>
      <c r="S34" s="43">
        <v>15599.45454314788</v>
      </c>
      <c r="T34" s="83">
        <f t="shared" si="6"/>
        <v>64.600006794659322</v>
      </c>
      <c r="U34" s="84">
        <f t="shared" si="1"/>
        <v>0.64290181668760615</v>
      </c>
      <c r="V34" s="84">
        <f t="shared" si="7"/>
        <v>658.63045678560502</v>
      </c>
      <c r="W34" s="84">
        <f t="shared" si="8"/>
        <v>48.531840218228815</v>
      </c>
      <c r="X34" s="84">
        <f t="shared" si="9"/>
        <v>19.652054733956717</v>
      </c>
      <c r="Y34" s="76">
        <f t="shared" si="17"/>
        <v>0.74373517798374345</v>
      </c>
      <c r="Z34">
        <f t="shared" si="3"/>
        <v>40.469853583390069</v>
      </c>
      <c r="AA34">
        <f t="shared" si="10"/>
        <v>1182.8921401603116</v>
      </c>
      <c r="AB34">
        <f t="shared" si="11"/>
        <v>1078.5085142792209</v>
      </c>
      <c r="AC34">
        <f t="shared" si="13"/>
        <v>1232.9055248044738</v>
      </c>
      <c r="AD34">
        <f t="shared" si="14"/>
        <v>419.20529103343813</v>
      </c>
      <c r="AE34">
        <f t="shared" si="15"/>
        <v>-0.4379053090500018</v>
      </c>
      <c r="AF34">
        <f t="shared" si="12"/>
        <v>-72.295010410115609</v>
      </c>
      <c r="AG34">
        <f t="shared" si="16"/>
        <v>4.2716666666666656</v>
      </c>
      <c r="AH34" s="55"/>
    </row>
    <row r="35" spans="1:34" ht="16" customHeight="1">
      <c r="A35" s="41">
        <v>1987</v>
      </c>
      <c r="B35" s="42">
        <v>4</v>
      </c>
      <c r="C35" s="69">
        <v>148381</v>
      </c>
      <c r="D35" s="43">
        <v>89009</v>
      </c>
      <c r="E35" s="43">
        <v>33590</v>
      </c>
      <c r="F35" s="43">
        <v>31308</v>
      </c>
      <c r="G35" s="44">
        <v>0.43539267156846229</v>
      </c>
      <c r="H35" s="44">
        <f t="shared" si="4"/>
        <v>43.564294735261306</v>
      </c>
      <c r="I35" s="44">
        <v>0.45716749712533539</v>
      </c>
      <c r="J35" s="44">
        <v>0.44413486276668651</v>
      </c>
      <c r="K35" s="43">
        <v>29562.751</v>
      </c>
      <c r="L35" s="43">
        <v>5697444.7749028197</v>
      </c>
      <c r="M35" s="55">
        <v>28986</v>
      </c>
      <c r="N35" s="52">
        <v>14.625666666666667</v>
      </c>
      <c r="O35" s="52">
        <f t="shared" si="5"/>
        <v>0.14625666666666667</v>
      </c>
      <c r="P35" s="51">
        <v>2409.6596988383544</v>
      </c>
      <c r="Q35" s="79">
        <f t="shared" si="0"/>
        <v>67.669809306859761</v>
      </c>
      <c r="R35" s="43">
        <v>12914.974226192664</v>
      </c>
      <c r="S35" s="43">
        <v>15698.446226192673</v>
      </c>
      <c r="T35" s="83">
        <f t="shared" si="6"/>
        <v>65.333722315659699</v>
      </c>
      <c r="U35" s="84">
        <f t="shared" si="1"/>
        <v>0.64698157041812465</v>
      </c>
      <c r="V35" s="84">
        <f t="shared" si="7"/>
        <v>665.36139689961487</v>
      </c>
      <c r="W35" s="84">
        <f t="shared" si="8"/>
        <v>49.027816234469931</v>
      </c>
      <c r="X35" s="84">
        <f t="shared" si="9"/>
        <v>21.35862236664677</v>
      </c>
      <c r="Y35" s="76">
        <f t="shared" si="17"/>
        <v>0.74560754815524566</v>
      </c>
      <c r="Z35">
        <f t="shared" si="3"/>
        <v>43.539267156846229</v>
      </c>
      <c r="AA35">
        <f t="shared" si="10"/>
        <v>1183.1930236754663</v>
      </c>
      <c r="AB35">
        <f t="shared" si="11"/>
        <v>1085.7421152163865</v>
      </c>
      <c r="AC35">
        <f t="shared" si="13"/>
        <v>1234.2976038731092</v>
      </c>
      <c r="AD35">
        <f t="shared" si="14"/>
        <v>422.44157401789943</v>
      </c>
      <c r="AE35">
        <f t="shared" si="15"/>
        <v>7.3105883196568406</v>
      </c>
      <c r="AF35">
        <f t="shared" si="12"/>
        <v>-71.278237069132302</v>
      </c>
      <c r="AG35">
        <f t="shared" si="16"/>
        <v>3.6564166666666669</v>
      </c>
      <c r="AH35" s="55"/>
    </row>
    <row r="36" spans="1:34" ht="16" customHeight="1">
      <c r="A36" s="41">
        <v>1988</v>
      </c>
      <c r="B36" s="42">
        <v>1</v>
      </c>
      <c r="C36" s="69">
        <v>148859</v>
      </c>
      <c r="D36" s="43">
        <v>90287</v>
      </c>
      <c r="E36" s="43">
        <v>32665</v>
      </c>
      <c r="F36" s="43">
        <v>32008</v>
      </c>
      <c r="G36" s="44">
        <v>0.41257834595153803</v>
      </c>
      <c r="H36" s="44">
        <f t="shared" si="4"/>
        <v>41.281550742852076</v>
      </c>
      <c r="I36" s="44">
        <v>0.45982254436390901</v>
      </c>
      <c r="J36" s="44">
        <v>0.39743263149733626</v>
      </c>
      <c r="K36" s="43">
        <v>29637.778999999999</v>
      </c>
      <c r="L36" s="43">
        <v>5647803.6833002018</v>
      </c>
      <c r="M36" s="55">
        <v>27803</v>
      </c>
      <c r="N36" s="52">
        <v>11.932333333333332</v>
      </c>
      <c r="O36" s="52">
        <f t="shared" si="5"/>
        <v>0.11932333333333332</v>
      </c>
      <c r="P36" s="51">
        <v>2573.8460517053281</v>
      </c>
      <c r="Q36" s="79">
        <f t="shared" ref="Q36:Q67" si="18">(L36/$L$124)*100</f>
        <v>67.080211103586123</v>
      </c>
      <c r="R36" s="43">
        <v>13006.914382085612</v>
      </c>
      <c r="S36" s="43">
        <v>15783.967382085621</v>
      </c>
      <c r="T36" s="83">
        <f t="shared" si="6"/>
        <v>65.798825265891381</v>
      </c>
      <c r="U36" s="84">
        <f t="shared" si="1"/>
        <v>0.65050616202078115</v>
      </c>
      <c r="V36" s="84">
        <f t="shared" si="7"/>
        <v>673.49698593418532</v>
      </c>
      <c r="W36" s="84">
        <f t="shared" si="8"/>
        <v>49.627295203350165</v>
      </c>
      <c r="X36" s="84">
        <f t="shared" si="9"/>
        <v>20.486917051675988</v>
      </c>
      <c r="Y36" s="76">
        <f t="shared" si="17"/>
        <v>0.74749984306118966</v>
      </c>
      <c r="Z36">
        <f t="shared" si="3"/>
        <v>41.257834595153803</v>
      </c>
      <c r="AA36">
        <f t="shared" si="10"/>
        <v>1184.0753272807815</v>
      </c>
      <c r="AB36">
        <f t="shared" si="11"/>
        <v>1082.4063955604049</v>
      </c>
      <c r="AC36">
        <f t="shared" si="13"/>
        <v>1234.0759336499189</v>
      </c>
      <c r="AD36">
        <f t="shared" si="14"/>
        <v>421.73253914032432</v>
      </c>
      <c r="AE36">
        <f t="shared" si="15"/>
        <v>-5.3822199847094909</v>
      </c>
      <c r="AF36">
        <f t="shared" si="12"/>
        <v>-70.06291971011575</v>
      </c>
      <c r="AG36">
        <f t="shared" si="16"/>
        <v>2.9830833333333331</v>
      </c>
      <c r="AH36" s="55"/>
    </row>
    <row r="37" spans="1:34" ht="16" customHeight="1">
      <c r="A37" s="41">
        <v>1988</v>
      </c>
      <c r="B37" s="42">
        <v>2</v>
      </c>
      <c r="C37" s="69">
        <v>150680</v>
      </c>
      <c r="D37" s="43">
        <v>91086</v>
      </c>
      <c r="E37" s="43">
        <v>34468</v>
      </c>
      <c r="F37" s="43">
        <v>33168</v>
      </c>
      <c r="G37" s="44">
        <v>0.43051499867268384</v>
      </c>
      <c r="H37" s="44">
        <f t="shared" si="4"/>
        <v>43.076247063516156</v>
      </c>
      <c r="I37" s="44">
        <v>0.47084539315002411</v>
      </c>
      <c r="J37" s="44">
        <v>0.43519311419976725</v>
      </c>
      <c r="K37" s="43">
        <v>29793.08</v>
      </c>
      <c r="L37" s="43">
        <v>5752575.3021273883</v>
      </c>
      <c r="M37" s="55">
        <v>29533</v>
      </c>
      <c r="N37" s="52">
        <v>10.817333333333332</v>
      </c>
      <c r="O37" s="52">
        <f t="shared" si="5"/>
        <v>0.10817333333333332</v>
      </c>
      <c r="P37" s="51">
        <v>2745.1895807069627</v>
      </c>
      <c r="Q37" s="79">
        <f t="shared" si="18"/>
        <v>68.324606748812471</v>
      </c>
      <c r="R37" s="43">
        <v>13090.904556688667</v>
      </c>
      <c r="S37" s="43">
        <v>15879.657556688677</v>
      </c>
      <c r="T37" s="83">
        <f t="shared" si="6"/>
        <v>66.223711188902428</v>
      </c>
      <c r="U37" s="84">
        <f t="shared" si="1"/>
        <v>0.65444985036714587</v>
      </c>
      <c r="V37" s="84">
        <f t="shared" si="7"/>
        <v>685.59825920891933</v>
      </c>
      <c r="W37" s="84">
        <f t="shared" si="8"/>
        <v>50.518989559351809</v>
      </c>
      <c r="X37" s="84">
        <f t="shared" si="9"/>
        <v>21.761684756578319</v>
      </c>
      <c r="Y37" s="76">
        <f t="shared" si="17"/>
        <v>0.75141671797706133</v>
      </c>
      <c r="Z37">
        <f t="shared" si="3"/>
        <v>43.051499867268383</v>
      </c>
      <c r="AA37">
        <f t="shared" si="10"/>
        <v>1184.3519713544299</v>
      </c>
      <c r="AB37">
        <f t="shared" si="11"/>
        <v>1087.1746955743183</v>
      </c>
      <c r="AC37">
        <f t="shared" si="13"/>
        <v>1234.6873981189506</v>
      </c>
      <c r="AD37">
        <f t="shared" si="14"/>
        <v>423.60986834682126</v>
      </c>
      <c r="AE37">
        <f t="shared" si="15"/>
        <v>4.2556046063378155</v>
      </c>
      <c r="AF37">
        <f t="shared" si="12"/>
        <v>-68.282088951041572</v>
      </c>
      <c r="AG37">
        <f t="shared" si="16"/>
        <v>2.704333333333333</v>
      </c>
      <c r="AH37" s="55"/>
    </row>
    <row r="38" spans="1:34" ht="16" customHeight="1">
      <c r="A38" s="41">
        <v>1988</v>
      </c>
      <c r="B38" s="42">
        <v>3</v>
      </c>
      <c r="C38" s="69">
        <v>153397</v>
      </c>
      <c r="D38" s="43">
        <v>92224</v>
      </c>
      <c r="E38" s="43">
        <v>36351</v>
      </c>
      <c r="F38" s="43">
        <v>34063</v>
      </c>
      <c r="G38" s="44">
        <v>0.428932769219737</v>
      </c>
      <c r="H38" s="44">
        <f t="shared" si="4"/>
        <v>42.91793316728387</v>
      </c>
      <c r="I38" s="44">
        <v>0.47782050905674778</v>
      </c>
      <c r="J38" s="44">
        <v>0.45774418806384454</v>
      </c>
      <c r="K38" s="43">
        <v>29850.484</v>
      </c>
      <c r="L38" s="43">
        <v>5876386.4112842055</v>
      </c>
      <c r="M38" s="55">
        <v>30148</v>
      </c>
      <c r="N38" s="52">
        <v>10.902666666666667</v>
      </c>
      <c r="O38" s="52">
        <f t="shared" si="5"/>
        <v>0.10902666666666666</v>
      </c>
      <c r="P38" s="51">
        <v>2923.6902858432582</v>
      </c>
      <c r="Q38" s="79">
        <f t="shared" si="18"/>
        <v>69.795138623666062</v>
      </c>
      <c r="R38" s="43">
        <v>13166.13852596859</v>
      </c>
      <c r="S38" s="43">
        <v>15904.443525968598</v>
      </c>
      <c r="T38" s="83">
        <f t="shared" si="6"/>
        <v>66.604301592843825</v>
      </c>
      <c r="U38" s="84">
        <f t="shared" si="1"/>
        <v>0.65547135689702796</v>
      </c>
      <c r="V38" s="84">
        <f t="shared" si="7"/>
        <v>702.45693991111557</v>
      </c>
      <c r="W38" s="84">
        <f t="shared" si="8"/>
        <v>51.761238212902093</v>
      </c>
      <c r="X38" s="84">
        <f t="shared" si="9"/>
        <v>22.214853622771919</v>
      </c>
      <c r="Y38" s="76">
        <f t="shared" si="17"/>
        <v>0.75286451475667449</v>
      </c>
      <c r="Z38">
        <f t="shared" si="3"/>
        <v>42.893276921973701</v>
      </c>
      <c r="AA38">
        <f t="shared" si="10"/>
        <v>1185.437635266434</v>
      </c>
      <c r="AB38">
        <f t="shared" si="11"/>
        <v>1092.3377666204776</v>
      </c>
      <c r="AC38">
        <f t="shared" si="13"/>
        <v>1236.3185284314732</v>
      </c>
      <c r="AD38">
        <f t="shared" si="14"/>
        <v>426.15640113762214</v>
      </c>
      <c r="AE38">
        <f t="shared" si="15"/>
        <v>-0.36819718418472647</v>
      </c>
      <c r="AF38">
        <f t="shared" si="12"/>
        <v>-65.852861388485991</v>
      </c>
      <c r="AG38">
        <f t="shared" si="16"/>
        <v>2.7256666666666667</v>
      </c>
      <c r="AH38" s="55"/>
    </row>
    <row r="39" spans="1:34" ht="16" customHeight="1">
      <c r="A39" s="41">
        <v>1988</v>
      </c>
      <c r="B39" s="42">
        <v>4</v>
      </c>
      <c r="C39" s="69">
        <v>153052</v>
      </c>
      <c r="D39" s="43">
        <v>93606</v>
      </c>
      <c r="E39" s="43">
        <v>35615</v>
      </c>
      <c r="F39" s="43">
        <v>35129</v>
      </c>
      <c r="G39" s="44">
        <v>0.46098058176306095</v>
      </c>
      <c r="H39" s="44">
        <f t="shared" si="4"/>
        <v>46.124556618772615</v>
      </c>
      <c r="I39" s="44">
        <v>0.48452845227589741</v>
      </c>
      <c r="J39" s="44">
        <v>0.46808965237271116</v>
      </c>
      <c r="K39" s="43">
        <v>29908.091</v>
      </c>
      <c r="L39" s="43">
        <v>5831814.7816467164</v>
      </c>
      <c r="M39" s="55">
        <v>32148</v>
      </c>
      <c r="N39" s="52">
        <v>12.948999999999998</v>
      </c>
      <c r="O39" s="52">
        <f t="shared" si="5"/>
        <v>0.12948999999999999</v>
      </c>
      <c r="P39" s="51">
        <v>3109.3481671142135</v>
      </c>
      <c r="Q39" s="79">
        <f t="shared" si="18"/>
        <v>69.265751539239901</v>
      </c>
      <c r="R39" s="43">
        <v>13263.058901206163</v>
      </c>
      <c r="S39" s="43">
        <v>15852.684901206172</v>
      </c>
      <c r="T39" s="83">
        <f t="shared" si="6"/>
        <v>67.094598264877362</v>
      </c>
      <c r="U39" s="84">
        <f t="shared" si="1"/>
        <v>0.65333822372900752</v>
      </c>
      <c r="V39" s="84">
        <f t="shared" si="7"/>
        <v>696.98230956903808</v>
      </c>
      <c r="W39" s="84">
        <f t="shared" si="8"/>
        <v>51.357834631609677</v>
      </c>
      <c r="X39" s="84">
        <f t="shared" si="9"/>
        <v>23.688573512832416</v>
      </c>
      <c r="Y39" s="76">
        <f t="shared" si="17"/>
        <v>0.75431743143640362</v>
      </c>
      <c r="Z39">
        <f t="shared" si="3"/>
        <v>46.098058176306097</v>
      </c>
      <c r="AA39">
        <f t="shared" si="10"/>
        <v>1187.2510093129501</v>
      </c>
      <c r="AB39">
        <f t="shared" si="11"/>
        <v>1090.6182506566652</v>
      </c>
      <c r="AC39">
        <f t="shared" si="13"/>
        <v>1236.4193342067335</v>
      </c>
      <c r="AD39">
        <f t="shared" si="14"/>
        <v>426.45442603972697</v>
      </c>
      <c r="AE39">
        <f t="shared" si="15"/>
        <v>7.2055728579057288</v>
      </c>
      <c r="AF39">
        <f t="shared" si="12"/>
        <v>-66.635268809466879</v>
      </c>
      <c r="AG39">
        <f t="shared" si="16"/>
        <v>3.2372499999999995</v>
      </c>
      <c r="AH39" s="55"/>
    </row>
    <row r="40" spans="1:34" ht="16" customHeight="1">
      <c r="A40" s="41">
        <v>1989</v>
      </c>
      <c r="B40" s="42">
        <v>1</v>
      </c>
      <c r="C40" s="69">
        <v>156661</v>
      </c>
      <c r="D40" s="43">
        <v>94397</v>
      </c>
      <c r="E40" s="43">
        <v>38326</v>
      </c>
      <c r="F40" s="43">
        <v>36651</v>
      </c>
      <c r="G40" s="44">
        <v>0.44096488596396038</v>
      </c>
      <c r="H40" s="44">
        <f t="shared" si="4"/>
        <v>44.121836481150275</v>
      </c>
      <c r="I40" s="44">
        <v>0.49935881694906004</v>
      </c>
      <c r="J40" s="44">
        <v>0.42454739027723337</v>
      </c>
      <c r="K40" s="43">
        <v>29965.100999999999</v>
      </c>
      <c r="L40" s="43">
        <v>5942741.2222318472</v>
      </c>
      <c r="M40" s="49">
        <v>31623</v>
      </c>
      <c r="N40" s="52">
        <v>14.608333333333334</v>
      </c>
      <c r="O40" s="52">
        <f t="shared" si="5"/>
        <v>0.14608333333333334</v>
      </c>
      <c r="P40" s="51">
        <v>3302.1632245198307</v>
      </c>
      <c r="Q40" s="79">
        <f t="shared" si="18"/>
        <v>70.58324936116702</v>
      </c>
      <c r="R40" s="43">
        <v>13394.708142078514</v>
      </c>
      <c r="S40" s="43">
        <v>15939.37114207852</v>
      </c>
      <c r="T40" s="83">
        <f t="shared" si="6"/>
        <v>67.76057984529568</v>
      </c>
      <c r="U40" s="84">
        <f t="shared" si="1"/>
        <v>0.65691083209069745</v>
      </c>
      <c r="V40" s="84">
        <f t="shared" si="7"/>
        <v>716.71994010290064</v>
      </c>
      <c r="W40" s="84">
        <f t="shared" si="8"/>
        <v>52.812221566630612</v>
      </c>
      <c r="X40" s="84">
        <f t="shared" si="9"/>
        <v>23.301722041691537</v>
      </c>
      <c r="Y40" s="76">
        <f t="shared" si="17"/>
        <v>0.75575529106997863</v>
      </c>
      <c r="Z40">
        <f t="shared" si="3"/>
        <v>44.096488596396036</v>
      </c>
      <c r="AA40">
        <f t="shared" si="10"/>
        <v>1187.5471561476952</v>
      </c>
      <c r="AB40">
        <f t="shared" si="11"/>
        <v>1097.4090785537803</v>
      </c>
      <c r="AC40">
        <f t="shared" si="13"/>
        <v>1238.204650366057</v>
      </c>
      <c r="AD40">
        <f t="shared" si="14"/>
        <v>428.78102663425699</v>
      </c>
      <c r="AE40">
        <f t="shared" si="15"/>
        <v>-4.4390671508246049</v>
      </c>
      <c r="AF40">
        <f t="shared" si="12"/>
        <v>-63.84275529957327</v>
      </c>
      <c r="AG40">
        <f t="shared" si="16"/>
        <v>3.6520833333333336</v>
      </c>
      <c r="AH40" s="49"/>
    </row>
    <row r="41" spans="1:34" ht="16" customHeight="1">
      <c r="A41" s="41">
        <v>1989</v>
      </c>
      <c r="B41" s="42">
        <v>2</v>
      </c>
      <c r="C41" s="69">
        <v>158203</v>
      </c>
      <c r="D41" s="43">
        <v>95901</v>
      </c>
      <c r="E41" s="43">
        <v>38157</v>
      </c>
      <c r="F41" s="43">
        <v>37615</v>
      </c>
      <c r="G41" s="44">
        <v>0.45884085636808403</v>
      </c>
      <c r="H41" s="44">
        <f t="shared" si="4"/>
        <v>45.91046108192424</v>
      </c>
      <c r="I41" s="44">
        <v>0.50043865479197125</v>
      </c>
      <c r="J41" s="44">
        <v>0.46843098612110406</v>
      </c>
      <c r="K41" s="43">
        <v>30061.705999999998</v>
      </c>
      <c r="L41" s="43">
        <v>5967705.5242971061</v>
      </c>
      <c r="M41" s="49">
        <v>33238</v>
      </c>
      <c r="N41" s="52">
        <v>14.813666666666668</v>
      </c>
      <c r="O41" s="52">
        <f t="shared" si="5"/>
        <v>0.14813666666666669</v>
      </c>
      <c r="P41" s="51">
        <v>3520.2117481408945</v>
      </c>
      <c r="Q41" s="79">
        <f t="shared" si="18"/>
        <v>70.879755887685079</v>
      </c>
      <c r="R41" s="43">
        <v>13523.948916218624</v>
      </c>
      <c r="S41" s="43">
        <v>15979.693916218632</v>
      </c>
      <c r="T41" s="83">
        <f t="shared" si="6"/>
        <v>68.414377576645862</v>
      </c>
      <c r="U41" s="84">
        <f t="shared" si="1"/>
        <v>0.65857265844987289</v>
      </c>
      <c r="V41" s="84">
        <f t="shared" si="7"/>
        <v>723.97443233447268</v>
      </c>
      <c r="W41" s="84">
        <f t="shared" si="8"/>
        <v>53.346776041328468</v>
      </c>
      <c r="X41" s="84">
        <f t="shared" si="9"/>
        <v>24.491750852915388</v>
      </c>
      <c r="Y41" s="76">
        <f t="shared" si="17"/>
        <v>0.75819178343801086</v>
      </c>
      <c r="Z41">
        <f t="shared" si="3"/>
        <v>45.8840856368084</v>
      </c>
      <c r="AA41">
        <f t="shared" si="10"/>
        <v>1188.8752112899954</v>
      </c>
      <c r="AB41">
        <f t="shared" si="11"/>
        <v>1096.714493067371</v>
      </c>
      <c r="AC41">
        <f t="shared" si="13"/>
        <v>1238.9314722027552</v>
      </c>
      <c r="AD41">
        <f t="shared" si="14"/>
        <v>429.90781018632902</v>
      </c>
      <c r="AE41">
        <f t="shared" si="15"/>
        <v>3.9738183175362374</v>
      </c>
      <c r="AF41">
        <f t="shared" si="12"/>
        <v>-62.835664040692549</v>
      </c>
      <c r="AG41">
        <f t="shared" si="16"/>
        <v>3.703416666666667</v>
      </c>
      <c r="AH41" s="49"/>
    </row>
    <row r="42" spans="1:34" ht="16" customHeight="1">
      <c r="A42" s="41">
        <v>1989</v>
      </c>
      <c r="B42" s="42">
        <v>3</v>
      </c>
      <c r="C42" s="69">
        <v>160323</v>
      </c>
      <c r="D42" s="43">
        <v>96981</v>
      </c>
      <c r="E42" s="43">
        <v>39725</v>
      </c>
      <c r="F42" s="43">
        <v>38265</v>
      </c>
      <c r="G42" s="44">
        <v>0.45913561996719121</v>
      </c>
      <c r="H42" s="44">
        <f t="shared" si="4"/>
        <v>45.939954385664223</v>
      </c>
      <c r="I42" s="44">
        <v>0.49538742976610478</v>
      </c>
      <c r="J42" s="44">
        <v>0.4913127313597509</v>
      </c>
      <c r="K42" s="43">
        <v>30159.010999999999</v>
      </c>
      <c r="L42" s="43">
        <v>6074273.0695932014</v>
      </c>
      <c r="M42" s="49">
        <v>33829</v>
      </c>
      <c r="N42" s="52">
        <v>15.300333333333333</v>
      </c>
      <c r="O42" s="52">
        <f t="shared" si="5"/>
        <v>0.15300333333333332</v>
      </c>
      <c r="P42" s="51">
        <v>3763.4937379774046</v>
      </c>
      <c r="Q42" s="79">
        <f t="shared" si="18"/>
        <v>72.14548214803483</v>
      </c>
      <c r="R42" s="43">
        <v>13692.11296203991</v>
      </c>
      <c r="S42" s="43">
        <v>16075.037962039918</v>
      </c>
      <c r="T42" s="83">
        <f t="shared" si="6"/>
        <v>69.26507869929182</v>
      </c>
      <c r="U42" s="84">
        <f t="shared" si="1"/>
        <v>0.66250208175754721</v>
      </c>
      <c r="V42" s="84">
        <f t="shared" si="7"/>
        <v>736.37426184638309</v>
      </c>
      <c r="W42" s="84">
        <f t="shared" si="8"/>
        <v>54.260469810581533</v>
      </c>
      <c r="X42" s="84">
        <f t="shared" si="9"/>
        <v>24.927235080428261</v>
      </c>
      <c r="Y42" s="76">
        <f t="shared" si="17"/>
        <v>0.76064593063402941</v>
      </c>
      <c r="Z42">
        <f t="shared" si="3"/>
        <v>45.913561996719125</v>
      </c>
      <c r="AA42">
        <f t="shared" si="10"/>
        <v>1189.4001940861749</v>
      </c>
      <c r="AB42">
        <f t="shared" si="11"/>
        <v>1100.146757025607</v>
      </c>
      <c r="AC42">
        <f t="shared" si="13"/>
        <v>1239.6677388129563</v>
      </c>
      <c r="AD42">
        <f t="shared" si="14"/>
        <v>432.31869229464854</v>
      </c>
      <c r="AE42">
        <f t="shared" si="15"/>
        <v>6.4220296889216932E-2</v>
      </c>
      <c r="AF42">
        <f t="shared" si="12"/>
        <v>-61.137422028794298</v>
      </c>
      <c r="AG42">
        <f t="shared" si="16"/>
        <v>3.8250833333333332</v>
      </c>
      <c r="AH42" s="49"/>
    </row>
    <row r="43" spans="1:34" ht="16" customHeight="1">
      <c r="A43" s="56">
        <v>1989</v>
      </c>
      <c r="B43" s="57">
        <v>4</v>
      </c>
      <c r="C43" s="69">
        <v>160056</v>
      </c>
      <c r="D43" s="43">
        <v>97265</v>
      </c>
      <c r="E43" s="43">
        <v>39470</v>
      </c>
      <c r="F43" s="43">
        <v>38487</v>
      </c>
      <c r="G43" s="44">
        <v>0.49367096516219322</v>
      </c>
      <c r="H43" s="44">
        <f t="shared" si="4"/>
        <v>49.39547409259729</v>
      </c>
      <c r="I43" s="44">
        <v>0.50159794216228859</v>
      </c>
      <c r="J43" s="44">
        <v>0.50547473397419418</v>
      </c>
      <c r="K43" s="43">
        <v>30256.617999999999</v>
      </c>
      <c r="L43" s="43">
        <v>6052529.9346708655</v>
      </c>
      <c r="M43" s="49">
        <v>37122</v>
      </c>
      <c r="N43" s="52">
        <v>15.423</v>
      </c>
      <c r="O43" s="52">
        <f t="shared" si="5"/>
        <v>0.15423000000000001</v>
      </c>
      <c r="P43" s="51">
        <v>4032.0091940293623</v>
      </c>
      <c r="Q43" s="79">
        <f t="shared" si="18"/>
        <v>71.887234134748397</v>
      </c>
      <c r="R43" s="43">
        <v>13818.22068835461</v>
      </c>
      <c r="S43" s="43">
        <v>16213.955688354617</v>
      </c>
      <c r="T43" s="83">
        <f t="shared" si="6"/>
        <v>69.90302710155764</v>
      </c>
      <c r="U43" s="84">
        <f t="shared" si="1"/>
        <v>0.66822731133982527</v>
      </c>
      <c r="V43" s="84">
        <f t="shared" si="7"/>
        <v>751.52634288742115</v>
      </c>
      <c r="W43" s="84">
        <f t="shared" si="8"/>
        <v>55.376965970880853</v>
      </c>
      <c r="X43" s="84">
        <f t="shared" si="9"/>
        <v>27.35371487941287</v>
      </c>
      <c r="Y43" s="76">
        <f t="shared" si="17"/>
        <v>0.76310769462726502</v>
      </c>
      <c r="Z43">
        <f t="shared" si="3"/>
        <v>49.36709651621932</v>
      </c>
      <c r="AA43">
        <f t="shared" si="10"/>
        <v>1188.8321368124844</v>
      </c>
      <c r="AB43">
        <f t="shared" si="11"/>
        <v>1098.6423045549818</v>
      </c>
      <c r="AC43">
        <f t="shared" si="13"/>
        <v>1238.6405909873179</v>
      </c>
      <c r="AD43">
        <f t="shared" si="14"/>
        <v>432.01643440622621</v>
      </c>
      <c r="AE43">
        <f t="shared" si="15"/>
        <v>7.252359808860998</v>
      </c>
      <c r="AF43">
        <f t="shared" si="12"/>
        <v>-59.100645539285246</v>
      </c>
      <c r="AG43">
        <f t="shared" si="16"/>
        <v>3.85575</v>
      </c>
      <c r="AH43" s="49"/>
    </row>
    <row r="44" spans="1:34" ht="16" customHeight="1">
      <c r="A44" s="56">
        <v>1990</v>
      </c>
      <c r="B44" s="57">
        <v>1</v>
      </c>
      <c r="C44" s="69">
        <v>161459</v>
      </c>
      <c r="D44" s="43">
        <v>98062</v>
      </c>
      <c r="E44" s="43">
        <v>40663</v>
      </c>
      <c r="F44" s="43">
        <v>38662</v>
      </c>
      <c r="G44" s="44">
        <v>0.47262153240141458</v>
      </c>
      <c r="H44" s="44">
        <f t="shared" si="4"/>
        <v>47.2893208367393</v>
      </c>
      <c r="I44" s="44">
        <v>0.50946665976928251</v>
      </c>
      <c r="J44" s="44">
        <v>0.45765943994615649</v>
      </c>
      <c r="K44" s="43">
        <v>30300.936000000002</v>
      </c>
      <c r="L44" s="43">
        <v>6169089.567141897</v>
      </c>
      <c r="M44" s="55">
        <v>36302</v>
      </c>
      <c r="N44" s="52">
        <v>15.511999999999999</v>
      </c>
      <c r="O44" s="52">
        <f t="shared" si="5"/>
        <v>0.15511999999999998</v>
      </c>
      <c r="P44" s="51">
        <v>4325.7581162967663</v>
      </c>
      <c r="Q44" s="79">
        <f t="shared" si="18"/>
        <v>73.271638620235819</v>
      </c>
      <c r="R44" s="43">
        <v>13998.131112179313</v>
      </c>
      <c r="S44" s="43">
        <v>16351.30911217932</v>
      </c>
      <c r="T44" s="83">
        <f t="shared" si="6"/>
        <v>70.813150301650225</v>
      </c>
      <c r="U44" s="84">
        <f t="shared" si="1"/>
        <v>0.67388807117350502</v>
      </c>
      <c r="V44" s="84">
        <f t="shared" si="7"/>
        <v>767.65746172012689</v>
      </c>
      <c r="W44" s="84">
        <f t="shared" si="8"/>
        <v>56.565603504515252</v>
      </c>
      <c r="X44" s="84">
        <f t="shared" si="9"/>
        <v>26.749489724488068</v>
      </c>
      <c r="Y44" s="76">
        <f t="shared" si="17"/>
        <v>0.76422544700826456</v>
      </c>
      <c r="Z44">
        <f t="shared" si="3"/>
        <v>47.262153240141458</v>
      </c>
      <c r="AA44">
        <f t="shared" si="10"/>
        <v>1188.8046459041905</v>
      </c>
      <c r="AB44">
        <f t="shared" si="11"/>
        <v>1100.7765115416398</v>
      </c>
      <c r="AC44">
        <f t="shared" si="13"/>
        <v>1238.6697767813923</v>
      </c>
      <c r="AD44">
        <f t="shared" si="14"/>
        <v>434.37393966143844</v>
      </c>
      <c r="AE44">
        <f t="shared" si="15"/>
        <v>-4.3574307552915803</v>
      </c>
      <c r="AF44">
        <f t="shared" si="12"/>
        <v>-56.976909744505733</v>
      </c>
      <c r="AG44">
        <f t="shared" si="16"/>
        <v>3.8779999999999997</v>
      </c>
      <c r="AH44" s="55"/>
    </row>
    <row r="45" spans="1:34" ht="16" customHeight="1">
      <c r="A45" s="56">
        <v>1990</v>
      </c>
      <c r="B45" s="57">
        <v>2</v>
      </c>
      <c r="C45" s="69">
        <v>164203</v>
      </c>
      <c r="D45" s="43">
        <v>98932</v>
      </c>
      <c r="E45" s="43">
        <v>41631</v>
      </c>
      <c r="F45" s="43">
        <v>39835</v>
      </c>
      <c r="G45" s="44">
        <v>0.49150137330012239</v>
      </c>
      <c r="H45" s="44">
        <f t="shared" si="4"/>
        <v>49.178390192232158</v>
      </c>
      <c r="I45" s="44">
        <v>0.53081461026735288</v>
      </c>
      <c r="J45" s="44">
        <v>0.50205191444628638</v>
      </c>
      <c r="K45" s="43">
        <v>30376.616000000002</v>
      </c>
      <c r="L45" s="43">
        <v>6224955.3049735213</v>
      </c>
      <c r="M45" s="55">
        <v>38630</v>
      </c>
      <c r="N45" s="52">
        <v>15.011333333333333</v>
      </c>
      <c r="O45" s="52">
        <f t="shared" si="5"/>
        <v>0.15011333333333332</v>
      </c>
      <c r="P45" s="51">
        <v>4573.7376997305355</v>
      </c>
      <c r="Q45" s="79">
        <f t="shared" si="18"/>
        <v>73.935168320866836</v>
      </c>
      <c r="R45" s="43">
        <v>14089.28545477403</v>
      </c>
      <c r="S45" s="43">
        <v>16415.893454774035</v>
      </c>
      <c r="T45" s="83">
        <f t="shared" si="6"/>
        <v>71.274278012991033</v>
      </c>
      <c r="U45" s="84">
        <f t="shared" si="1"/>
        <v>0.67654979188103803</v>
      </c>
      <c r="V45" s="84">
        <f t="shared" si="7"/>
        <v>785.5076152147351</v>
      </c>
      <c r="W45" s="84">
        <f t="shared" si="8"/>
        <v>57.8809098167971</v>
      </c>
      <c r="X45" s="84">
        <f t="shared" si="9"/>
        <v>28.464899676518485</v>
      </c>
      <c r="Y45" s="76">
        <f t="shared" si="17"/>
        <v>0.76613418612541873</v>
      </c>
      <c r="Z45">
        <f t="shared" si="3"/>
        <v>49.150137330012242</v>
      </c>
      <c r="AA45">
        <f t="shared" si="10"/>
        <v>1189.2937256318025</v>
      </c>
      <c r="AB45">
        <f t="shared" si="11"/>
        <v>1102.7349592929656</v>
      </c>
      <c r="AC45">
        <f t="shared" si="13"/>
        <v>1239.9607978126048</v>
      </c>
      <c r="AD45">
        <f t="shared" si="14"/>
        <v>435.53031564820077</v>
      </c>
      <c r="AE45">
        <f t="shared" si="15"/>
        <v>3.9169808391088079</v>
      </c>
      <c r="AF45">
        <f t="shared" si="12"/>
        <v>-54.67825653297416</v>
      </c>
      <c r="AG45">
        <f t="shared" si="16"/>
        <v>3.7528333333333332</v>
      </c>
      <c r="AH45" s="55"/>
    </row>
    <row r="46" spans="1:34" ht="16" customHeight="1">
      <c r="A46" s="56">
        <v>1990</v>
      </c>
      <c r="B46" s="57">
        <v>3</v>
      </c>
      <c r="C46" s="69">
        <v>163713</v>
      </c>
      <c r="D46" s="43">
        <v>100059</v>
      </c>
      <c r="E46" s="43">
        <v>39003</v>
      </c>
      <c r="F46" s="43">
        <v>40929</v>
      </c>
      <c r="G46" s="44">
        <v>0.49179356556901405</v>
      </c>
      <c r="H46" s="44">
        <f t="shared" si="4"/>
        <v>49.207626215143399</v>
      </c>
      <c r="I46" s="44">
        <v>0.52508001661413672</v>
      </c>
      <c r="J46" s="44">
        <v>0.52390089846990273</v>
      </c>
      <c r="K46" s="43">
        <v>30451.519</v>
      </c>
      <c r="L46" s="43">
        <v>6267340.8125685249</v>
      </c>
      <c r="M46" s="55">
        <v>38779</v>
      </c>
      <c r="N46" s="52">
        <v>15.061666666666667</v>
      </c>
      <c r="O46" s="52">
        <f t="shared" si="5"/>
        <v>0.15061666666666668</v>
      </c>
      <c r="P46" s="51">
        <v>4775.9479443306718</v>
      </c>
      <c r="Q46" s="79">
        <f t="shared" si="18"/>
        <v>74.438590351206273</v>
      </c>
      <c r="R46" s="43">
        <v>14160.233169699968</v>
      </c>
      <c r="S46" s="43">
        <v>16445.468169699972</v>
      </c>
      <c r="T46" s="83">
        <f t="shared" si="6"/>
        <v>71.633185295709495</v>
      </c>
      <c r="U46" s="84">
        <f t="shared" si="1"/>
        <v>0.67776865744465831</v>
      </c>
      <c r="V46" s="84">
        <f t="shared" si="7"/>
        <v>788.06890278454352</v>
      </c>
      <c r="W46" s="84">
        <f t="shared" si="8"/>
        <v>58.069640838586665</v>
      </c>
      <c r="X46" s="84">
        <f t="shared" si="9"/>
        <v>28.574691808327991</v>
      </c>
      <c r="Y46" s="76">
        <f t="shared" si="17"/>
        <v>0.76802332838350806</v>
      </c>
      <c r="Z46">
        <f t="shared" si="3"/>
        <v>49.179356556901404</v>
      </c>
      <c r="AA46">
        <f t="shared" si="10"/>
        <v>1190.246455346534</v>
      </c>
      <c r="AB46">
        <f t="shared" si="11"/>
        <v>1096.0343107706963</v>
      </c>
      <c r="AC46">
        <f t="shared" si="13"/>
        <v>1239.4819436244213</v>
      </c>
      <c r="AD46">
        <f t="shared" si="14"/>
        <v>436.53120197477244</v>
      </c>
      <c r="AE46">
        <f t="shared" si="15"/>
        <v>5.9431258301412271E-2</v>
      </c>
      <c r="AF46">
        <f t="shared" si="12"/>
        <v>-54.352719159679751</v>
      </c>
      <c r="AG46">
        <f t="shared" si="16"/>
        <v>3.7654166666666669</v>
      </c>
      <c r="AH46" s="55"/>
    </row>
    <row r="47" spans="1:34" ht="16" customHeight="1">
      <c r="A47" s="56">
        <v>1990</v>
      </c>
      <c r="B47" s="57">
        <v>4</v>
      </c>
      <c r="C47" s="69">
        <v>169904</v>
      </c>
      <c r="D47" s="43">
        <v>100516</v>
      </c>
      <c r="E47" s="43">
        <v>44197</v>
      </c>
      <c r="F47" s="43">
        <v>41415</v>
      </c>
      <c r="G47" s="44">
        <v>0.53134711366418685</v>
      </c>
      <c r="H47" s="44">
        <f t="shared" si="4"/>
        <v>53.165254672315285</v>
      </c>
      <c r="I47" s="44">
        <v>0.54195339852710367</v>
      </c>
      <c r="J47" s="44">
        <v>0.53392494727207607</v>
      </c>
      <c r="K47" s="43">
        <v>30527.344000000001</v>
      </c>
      <c r="L47" s="43">
        <v>6272537.6015102938</v>
      </c>
      <c r="M47" s="55">
        <v>43395</v>
      </c>
      <c r="N47" s="52">
        <v>15.021333333333333</v>
      </c>
      <c r="O47" s="52">
        <f t="shared" si="5"/>
        <v>0.15021333333333334</v>
      </c>
      <c r="P47" s="51">
        <v>4932.3888500971752</v>
      </c>
      <c r="Q47" s="79">
        <f t="shared" si="18"/>
        <v>74.500313760662834</v>
      </c>
      <c r="R47" s="43">
        <v>14248.152410794177</v>
      </c>
      <c r="S47" s="43">
        <v>16534.429410794179</v>
      </c>
      <c r="T47" s="83">
        <f t="shared" si="6"/>
        <v>72.077947413174897</v>
      </c>
      <c r="U47" s="84">
        <f t="shared" si="1"/>
        <v>0.68143502560875358</v>
      </c>
      <c r="V47" s="84">
        <f t="shared" si="7"/>
        <v>816.22857385835221</v>
      </c>
      <c r="W47" s="84">
        <f t="shared" si="8"/>
        <v>60.144614206538328</v>
      </c>
      <c r="X47" s="84">
        <f t="shared" si="9"/>
        <v>31.976037314587618</v>
      </c>
      <c r="Y47" s="76">
        <f t="shared" si="17"/>
        <v>0.76993572457217363</v>
      </c>
      <c r="Z47">
        <f t="shared" si="3"/>
        <v>53.134711366418685</v>
      </c>
      <c r="AA47">
        <f t="shared" si="10"/>
        <v>1190.1626570446431</v>
      </c>
      <c r="AB47">
        <f t="shared" si="11"/>
        <v>1107.9966565115799</v>
      </c>
      <c r="AC47">
        <f t="shared" si="13"/>
        <v>1242.6543223300303</v>
      </c>
      <c r="AD47">
        <f t="shared" si="14"/>
        <v>436.69356599825858</v>
      </c>
      <c r="AE47">
        <f t="shared" si="15"/>
        <v>7.7356459457476827</v>
      </c>
      <c r="AF47">
        <f t="shared" si="12"/>
        <v>-50.841828695221416</v>
      </c>
      <c r="AG47">
        <f t="shared" si="16"/>
        <v>3.7553333333333332</v>
      </c>
      <c r="AH47" s="55"/>
    </row>
    <row r="48" spans="1:34" ht="16" customHeight="1">
      <c r="A48" s="56">
        <v>1991</v>
      </c>
      <c r="B48" s="57">
        <v>1</v>
      </c>
      <c r="C48" s="69">
        <v>166640</v>
      </c>
      <c r="D48" s="43">
        <v>100615</v>
      </c>
      <c r="E48" s="43">
        <v>41561</v>
      </c>
      <c r="F48" s="43">
        <v>40834</v>
      </c>
      <c r="G48" s="44">
        <v>0.50721315410465673</v>
      </c>
      <c r="H48" s="44">
        <f t="shared" si="4"/>
        <v>50.75047142942617</v>
      </c>
      <c r="I48" s="44">
        <v>0.54111769603761573</v>
      </c>
      <c r="J48" s="44">
        <v>0.48252248670675346</v>
      </c>
      <c r="K48" s="43">
        <v>30636.46</v>
      </c>
      <c r="L48" s="43">
        <v>6267359.2955167461</v>
      </c>
      <c r="M48" s="55">
        <v>41622</v>
      </c>
      <c r="N48" s="52">
        <v>14.545999999999999</v>
      </c>
      <c r="O48" s="52">
        <f t="shared" si="5"/>
        <v>0.14546000000000001</v>
      </c>
      <c r="P48" s="51">
        <v>5043.0604170300439</v>
      </c>
      <c r="Q48" s="79">
        <f t="shared" si="18"/>
        <v>74.438809877262429</v>
      </c>
      <c r="R48" s="43">
        <v>14282.922097898989</v>
      </c>
      <c r="S48" s="43">
        <v>16549.49009789899</v>
      </c>
      <c r="T48" s="83">
        <f t="shared" si="6"/>
        <v>72.253838827476073</v>
      </c>
      <c r="U48" s="84">
        <f t="shared" si="1"/>
        <v>0.68205572315131602</v>
      </c>
      <c r="V48" s="84">
        <f t="shared" si="7"/>
        <v>820.13031263915911</v>
      </c>
      <c r="W48" s="84">
        <f t="shared" si="8"/>
        <v>60.432117708893109</v>
      </c>
      <c r="X48" s="84">
        <f t="shared" si="9"/>
        <v>30.669584632048984</v>
      </c>
      <c r="Y48" s="76">
        <f t="shared" si="17"/>
        <v>0.77268775915868781</v>
      </c>
      <c r="Z48">
        <f t="shared" si="3"/>
        <v>50.721315410465671</v>
      </c>
      <c r="AA48">
        <f t="shared" si="10"/>
        <v>1190.1700549876393</v>
      </c>
      <c r="AB48">
        <f t="shared" si="11"/>
        <v>1101.7561425497302</v>
      </c>
      <c r="AC48">
        <f t="shared" si="13"/>
        <v>1240.6234994910778</v>
      </c>
      <c r="AD48">
        <f t="shared" si="14"/>
        <v>436.76366350975292</v>
      </c>
      <c r="AE48">
        <f t="shared" si="15"/>
        <v>-4.6484168188107304</v>
      </c>
      <c r="AF48">
        <f t="shared" si="12"/>
        <v>-50.364947222909606</v>
      </c>
      <c r="AG48">
        <f t="shared" si="16"/>
        <v>3.6364999999999998</v>
      </c>
      <c r="AH48" s="55"/>
    </row>
    <row r="49" spans="1:34" ht="16" customHeight="1">
      <c r="A49" s="56">
        <v>1991</v>
      </c>
      <c r="B49" s="57">
        <v>2</v>
      </c>
      <c r="C49" s="69">
        <v>168672</v>
      </c>
      <c r="D49" s="43">
        <v>101152</v>
      </c>
      <c r="E49" s="43">
        <v>43119</v>
      </c>
      <c r="F49" s="43">
        <v>41357</v>
      </c>
      <c r="G49" s="44">
        <v>0.52301508252703477</v>
      </c>
      <c r="H49" s="44">
        <f t="shared" si="4"/>
        <v>52.33157261033967</v>
      </c>
      <c r="I49" s="44">
        <v>0.55487583722223566</v>
      </c>
      <c r="J49" s="44">
        <v>0.53506603922809237</v>
      </c>
      <c r="K49" s="43">
        <v>30741.264999999999</v>
      </c>
      <c r="L49" s="43">
        <v>6238806.2210050374</v>
      </c>
      <c r="M49" s="55">
        <v>43404</v>
      </c>
      <c r="N49" s="52">
        <v>12.964333333333334</v>
      </c>
      <c r="O49" s="52">
        <f t="shared" si="5"/>
        <v>0.12964333333333333</v>
      </c>
      <c r="P49" s="51">
        <v>5071.0009325358396</v>
      </c>
      <c r="Q49" s="79">
        <f t="shared" si="18"/>
        <v>74.09967870817357</v>
      </c>
      <c r="R49" s="43">
        <v>14322.794468758546</v>
      </c>
      <c r="S49" s="43">
        <v>16603.445468758546</v>
      </c>
      <c r="T49" s="83">
        <f t="shared" si="6"/>
        <v>72.455543481328348</v>
      </c>
      <c r="U49" s="84">
        <f t="shared" si="1"/>
        <v>0.68427939102699176</v>
      </c>
      <c r="V49" s="84">
        <f t="shared" si="7"/>
        <v>829.40370095861101</v>
      </c>
      <c r="W49" s="84">
        <f t="shared" si="8"/>
        <v>61.115436549624647</v>
      </c>
      <c r="X49" s="84">
        <f t="shared" si="9"/>
        <v>31.982669054092888</v>
      </c>
      <c r="Y49" s="76">
        <f t="shared" si="17"/>
        <v>0.77533106522598894</v>
      </c>
      <c r="Z49">
        <f t="shared" si="3"/>
        <v>52.301508252703478</v>
      </c>
      <c r="AA49">
        <f t="shared" si="10"/>
        <v>1190.3768593360896</v>
      </c>
      <c r="AB49">
        <f t="shared" si="11"/>
        <v>1105.1107992564891</v>
      </c>
      <c r="AC49">
        <f t="shared" si="13"/>
        <v>1241.5100258000487</v>
      </c>
      <c r="AD49">
        <f t="shared" si="14"/>
        <v>436.26031691477192</v>
      </c>
      <c r="AE49">
        <f t="shared" si="15"/>
        <v>3.0678964597270708</v>
      </c>
      <c r="AF49">
        <f t="shared" si="12"/>
        <v>-49.240570769962474</v>
      </c>
      <c r="AG49">
        <f t="shared" si="16"/>
        <v>3.2410833333333335</v>
      </c>
      <c r="AH49" s="55"/>
    </row>
    <row r="50" spans="1:34" ht="16" customHeight="1">
      <c r="A50" s="56">
        <v>1991</v>
      </c>
      <c r="B50" s="57">
        <v>3</v>
      </c>
      <c r="C50" s="69">
        <v>169946</v>
      </c>
      <c r="D50" s="43">
        <v>102447</v>
      </c>
      <c r="E50" s="43">
        <v>42273</v>
      </c>
      <c r="F50" s="43">
        <v>40874</v>
      </c>
      <c r="G50" s="44">
        <v>0.52642604121309122</v>
      </c>
      <c r="H50" s="44">
        <f t="shared" si="4"/>
        <v>52.672864550311601</v>
      </c>
      <c r="I50" s="44">
        <v>0.54888192983314577</v>
      </c>
      <c r="J50" s="44">
        <v>0.56057278397610477</v>
      </c>
      <c r="K50" s="43">
        <v>30845.228999999999</v>
      </c>
      <c r="L50" s="43">
        <v>6275237.1387811685</v>
      </c>
      <c r="M50" s="55">
        <v>44012</v>
      </c>
      <c r="N50" s="52">
        <v>12.644</v>
      </c>
      <c r="O50" s="52">
        <f t="shared" si="5"/>
        <v>0.12644</v>
      </c>
      <c r="P50" s="51">
        <v>5016.2103966145633</v>
      </c>
      <c r="Q50" s="79">
        <f t="shared" si="18"/>
        <v>74.532376760753962</v>
      </c>
      <c r="R50" s="43">
        <v>14290.494480591027</v>
      </c>
      <c r="S50" s="43">
        <v>16658.477480591027</v>
      </c>
      <c r="T50" s="83">
        <f t="shared" si="6"/>
        <v>72.292145674969916</v>
      </c>
      <c r="U50" s="84">
        <f t="shared" si="1"/>
        <v>0.68654743061037693</v>
      </c>
      <c r="V50" s="84">
        <f t="shared" si="7"/>
        <v>835.57255478218781</v>
      </c>
      <c r="W50" s="84">
        <f t="shared" si="8"/>
        <v>61.569994678558693</v>
      </c>
      <c r="X50" s="84">
        <f t="shared" si="9"/>
        <v>32.430679900671279</v>
      </c>
      <c r="Y50" s="76">
        <f t="shared" si="17"/>
        <v>0.77795316027852346</v>
      </c>
      <c r="Z50">
        <f t="shared" si="3"/>
        <v>52.64260412130912</v>
      </c>
      <c r="AA50">
        <f t="shared" si="10"/>
        <v>1191.318083634822</v>
      </c>
      <c r="AB50">
        <f t="shared" si="11"/>
        <v>1102.7983829049997</v>
      </c>
      <c r="AC50">
        <f t="shared" si="13"/>
        <v>1241.9315984199845</v>
      </c>
      <c r="AD50">
        <f t="shared" si="14"/>
        <v>436.28588861336448</v>
      </c>
      <c r="AE50">
        <f t="shared" si="15"/>
        <v>0.65005470441831248</v>
      </c>
      <c r="AF50">
        <f t="shared" si="12"/>
        <v>-48.49955334941027</v>
      </c>
      <c r="AG50">
        <f t="shared" si="16"/>
        <v>3.161</v>
      </c>
      <c r="AH50" s="55"/>
    </row>
    <row r="51" spans="1:34" ht="16" customHeight="1">
      <c r="A51" s="56">
        <v>1991</v>
      </c>
      <c r="B51" s="57">
        <v>4</v>
      </c>
      <c r="C51" s="69">
        <v>170791</v>
      </c>
      <c r="D51" s="43">
        <v>103437</v>
      </c>
      <c r="E51" s="43">
        <v>41746</v>
      </c>
      <c r="F51" s="43">
        <v>41257</v>
      </c>
      <c r="G51" s="44">
        <v>0.56947380131271552</v>
      </c>
      <c r="H51" s="44">
        <f t="shared" si="4"/>
        <v>56.980115064926594</v>
      </c>
      <c r="I51" s="44">
        <v>0.55357878663014759</v>
      </c>
      <c r="J51" s="44">
        <v>0.57681487282113753</v>
      </c>
      <c r="K51" s="43">
        <v>30950.76</v>
      </c>
      <c r="L51" s="43">
        <v>6308659.4433189314</v>
      </c>
      <c r="M51" s="55">
        <v>47933.13</v>
      </c>
      <c r="N51" s="52">
        <v>12.752666666666668</v>
      </c>
      <c r="O51" s="52">
        <f t="shared" si="5"/>
        <v>0.12752666666666668</v>
      </c>
      <c r="P51" s="51">
        <v>4878.688809266213</v>
      </c>
      <c r="Q51" s="79">
        <f t="shared" si="18"/>
        <v>74.929340849748542</v>
      </c>
      <c r="R51" s="43">
        <v>14276.268198282805</v>
      </c>
      <c r="S51" s="43">
        <v>16679.797198282806</v>
      </c>
      <c r="T51" s="83">
        <f t="shared" si="6"/>
        <v>72.220178363101454</v>
      </c>
      <c r="U51" s="84">
        <f t="shared" si="1"/>
        <v>0.68742608218100709</v>
      </c>
      <c r="V51" s="84">
        <f t="shared" si="7"/>
        <v>841.22557396351488</v>
      </c>
      <c r="W51" s="84">
        <f t="shared" si="8"/>
        <v>61.986543018879445</v>
      </c>
      <c r="X51" s="84">
        <f t="shared" si="9"/>
        <v>35.320003536927736</v>
      </c>
      <c r="Y51" s="76">
        <f t="shared" si="17"/>
        <v>0.78061477692456471</v>
      </c>
      <c r="Z51">
        <f t="shared" si="3"/>
        <v>56.947380131271551</v>
      </c>
      <c r="AA51">
        <f t="shared" si="10"/>
        <v>1192.1518982754365</v>
      </c>
      <c r="AB51">
        <f t="shared" si="11"/>
        <v>1101.4159889355237</v>
      </c>
      <c r="AC51">
        <f t="shared" si="13"/>
        <v>1242.2996837789224</v>
      </c>
      <c r="AD51">
        <f t="shared" si="14"/>
        <v>436.5895819083575</v>
      </c>
      <c r="AE51">
        <f t="shared" si="15"/>
        <v>7.8601929689221972</v>
      </c>
      <c r="AF51">
        <f t="shared" si="12"/>
        <v>-47.825287258393317</v>
      </c>
      <c r="AG51">
        <f t="shared" si="16"/>
        <v>3.188166666666667</v>
      </c>
      <c r="AH51" s="55"/>
    </row>
    <row r="52" spans="1:34" ht="16" customHeight="1">
      <c r="A52" s="56">
        <v>1992</v>
      </c>
      <c r="B52" s="57">
        <v>1</v>
      </c>
      <c r="C52" s="69">
        <v>172495</v>
      </c>
      <c r="D52" s="43">
        <v>104050</v>
      </c>
      <c r="E52" s="43">
        <v>41982</v>
      </c>
      <c r="F52" s="43">
        <v>42479</v>
      </c>
      <c r="G52" s="44">
        <v>0.54788254732021213</v>
      </c>
      <c r="H52" s="44">
        <f t="shared" si="4"/>
        <v>54.819748540508876</v>
      </c>
      <c r="I52" s="44">
        <v>0.5554744697379882</v>
      </c>
      <c r="J52" s="44">
        <v>0.53785679961556943</v>
      </c>
      <c r="K52" s="43">
        <v>31053.538</v>
      </c>
      <c r="L52" s="43">
        <v>6176327.6950317454</v>
      </c>
      <c r="M52" s="55">
        <v>46620</v>
      </c>
      <c r="N52" s="52">
        <v>12.733666666666666</v>
      </c>
      <c r="O52" s="52">
        <f t="shared" si="5"/>
        <v>0.12733666666666665</v>
      </c>
      <c r="P52" s="51">
        <v>4658.4361704907906</v>
      </c>
      <c r="Q52" s="79">
        <f t="shared" si="18"/>
        <v>73.357607463005877</v>
      </c>
      <c r="R52" s="43">
        <v>14216.648441292396</v>
      </c>
      <c r="S52" s="43">
        <v>16663.255441292396</v>
      </c>
      <c r="T52" s="83">
        <f t="shared" si="6"/>
        <v>71.91857647218643</v>
      </c>
      <c r="U52" s="84">
        <f t="shared" si="1"/>
        <v>0.68674434516315674</v>
      </c>
      <c r="V52" s="84">
        <f t="shared" si="7"/>
        <v>850.42345580170445</v>
      </c>
      <c r="W52" s="84">
        <f t="shared" si="8"/>
        <v>62.664298089447755</v>
      </c>
      <c r="X52" s="84">
        <f t="shared" si="9"/>
        <v>34.352410637310165</v>
      </c>
      <c r="Y52" s="76">
        <f t="shared" si="17"/>
        <v>0.78320695965425391</v>
      </c>
      <c r="Z52">
        <f t="shared" si="3"/>
        <v>54.788254732021215</v>
      </c>
      <c r="AA52">
        <f t="shared" si="10"/>
        <v>1192.8420020062426</v>
      </c>
      <c r="AB52">
        <f t="shared" si="11"/>
        <v>1102.0789422214596</v>
      </c>
      <c r="AC52">
        <f t="shared" si="13"/>
        <v>1243.3916717766863</v>
      </c>
      <c r="AD52">
        <f t="shared" si="14"/>
        <v>434.15038127793542</v>
      </c>
      <c r="AE52">
        <f t="shared" si="15"/>
        <v>-3.8651844597841767</v>
      </c>
      <c r="AF52">
        <f t="shared" si="12"/>
        <v>-46.737830898553831</v>
      </c>
      <c r="AG52">
        <f t="shared" si="16"/>
        <v>3.1834166666666666</v>
      </c>
      <c r="AH52" s="55"/>
    </row>
    <row r="53" spans="1:34" ht="16" customHeight="1">
      <c r="A53" s="56">
        <v>1992</v>
      </c>
      <c r="B53" s="57">
        <v>2</v>
      </c>
      <c r="C53" s="69">
        <v>170247</v>
      </c>
      <c r="D53" s="43">
        <v>104056</v>
      </c>
      <c r="E53" s="43">
        <v>40398</v>
      </c>
      <c r="F53" s="43">
        <v>40226</v>
      </c>
      <c r="G53" s="44">
        <v>0.56099666954483784</v>
      </c>
      <c r="H53" s="44">
        <f t="shared" si="4"/>
        <v>56.131914599091694</v>
      </c>
      <c r="I53" s="44">
        <v>0.55469099587331572</v>
      </c>
      <c r="J53" s="44">
        <v>0.57766010609671714</v>
      </c>
      <c r="K53" s="43">
        <v>31156.936000000002</v>
      </c>
      <c r="L53" s="43">
        <v>6169538.2920515109</v>
      </c>
      <c r="M53" s="55">
        <v>47918</v>
      </c>
      <c r="N53" s="52">
        <v>12.557333333333334</v>
      </c>
      <c r="O53" s="52">
        <f t="shared" si="5"/>
        <v>0.12557333333333334</v>
      </c>
      <c r="P53" s="51">
        <v>4537.2582663738085</v>
      </c>
      <c r="Q53" s="79">
        <f t="shared" si="18"/>
        <v>73.276968225043674</v>
      </c>
      <c r="R53" s="43">
        <v>14188.614296743843</v>
      </c>
      <c r="S53" s="43">
        <v>16737.623296743841</v>
      </c>
      <c r="T53" s="83">
        <f t="shared" si="6"/>
        <v>71.776758534092693</v>
      </c>
      <c r="U53" s="84">
        <f t="shared" si="1"/>
        <v>0.68980927472467757</v>
      </c>
      <c r="V53" s="84">
        <f t="shared" si="7"/>
        <v>853.6676566663092</v>
      </c>
      <c r="W53" s="84">
        <f t="shared" si="8"/>
        <v>62.903350256523737</v>
      </c>
      <c r="X53" s="84">
        <f t="shared" si="9"/>
        <v>35.308854845959431</v>
      </c>
      <c r="Y53" s="76">
        <f t="shared" si="17"/>
        <v>0.78581477951730239</v>
      </c>
      <c r="Z53">
        <f t="shared" si="3"/>
        <v>56.099666954483787</v>
      </c>
      <c r="AA53">
        <f t="shared" si="10"/>
        <v>1192.4024627786143</v>
      </c>
      <c r="AB53">
        <f t="shared" si="11"/>
        <v>1097.7875690815902</v>
      </c>
      <c r="AC53">
        <f t="shared" si="13"/>
        <v>1241.6345735753696</v>
      </c>
      <c r="AD53">
        <f t="shared" si="14"/>
        <v>433.39770204457847</v>
      </c>
      <c r="AE53">
        <f t="shared" si="15"/>
        <v>2.3654034596377382</v>
      </c>
      <c r="AF53">
        <f t="shared" si="12"/>
        <v>-46.357076048035815</v>
      </c>
      <c r="AG53">
        <f t="shared" si="16"/>
        <v>3.1393333333333335</v>
      </c>
      <c r="AH53" s="55"/>
    </row>
    <row r="54" spans="1:34" ht="16" customHeight="1">
      <c r="A54" s="56">
        <v>1992</v>
      </c>
      <c r="B54" s="57">
        <v>3</v>
      </c>
      <c r="C54" s="69">
        <v>170355</v>
      </c>
      <c r="D54" s="43">
        <v>103216</v>
      </c>
      <c r="E54" s="43">
        <v>41872</v>
      </c>
      <c r="F54" s="43">
        <v>39198</v>
      </c>
      <c r="G54" s="44">
        <v>0.56472073023979341</v>
      </c>
      <c r="H54" s="44">
        <f t="shared" si="4"/>
        <v>56.504534737925468</v>
      </c>
      <c r="I54" s="44">
        <v>0.59094851778151947</v>
      </c>
      <c r="J54" s="44">
        <v>0.58619787629824838</v>
      </c>
      <c r="K54" s="43">
        <v>31260.202000000001</v>
      </c>
      <c r="L54" s="43">
        <v>6118897.0675839884</v>
      </c>
      <c r="M54" s="55">
        <v>47886</v>
      </c>
      <c r="N54" s="52">
        <v>13.517000000000001</v>
      </c>
      <c r="O54" s="52">
        <f t="shared" si="5"/>
        <v>0.13517000000000001</v>
      </c>
      <c r="P54" s="51">
        <v>4515.1550969152668</v>
      </c>
      <c r="Q54" s="79">
        <f t="shared" si="18"/>
        <v>72.675491222953454</v>
      </c>
      <c r="R54" s="43">
        <v>14071.701606555189</v>
      </c>
      <c r="S54" s="43">
        <v>16714.46760655519</v>
      </c>
      <c r="T54" s="83">
        <f t="shared" si="6"/>
        <v>71.185325589497964</v>
      </c>
      <c r="U54" s="84">
        <f t="shared" si="1"/>
        <v>0.68885495704339184</v>
      </c>
      <c r="V54" s="84">
        <f t="shared" si="7"/>
        <v>847.47180420298616</v>
      </c>
      <c r="W54" s="84">
        <f t="shared" si="8"/>
        <v>62.446802705969759</v>
      </c>
      <c r="X54" s="84">
        <f t="shared" si="9"/>
        <v>35.285275327718466</v>
      </c>
      <c r="Y54" s="76">
        <f t="shared" si="17"/>
        <v>0.7884192701842162</v>
      </c>
      <c r="Z54">
        <f t="shared" si="3"/>
        <v>56.472073023979341</v>
      </c>
      <c r="AA54">
        <f t="shared" si="10"/>
        <v>1191.7303701175063</v>
      </c>
      <c r="AB54">
        <f t="shared" si="11"/>
        <v>1101.5097167172967</v>
      </c>
      <c r="AC54">
        <f t="shared" si="13"/>
        <v>1241.8364316396894</v>
      </c>
      <c r="AD54">
        <f t="shared" si="14"/>
        <v>431.88452579158587</v>
      </c>
      <c r="AE54">
        <f t="shared" si="15"/>
        <v>0.66163573221640348</v>
      </c>
      <c r="AF54">
        <f t="shared" si="12"/>
        <v>-47.085514838976366</v>
      </c>
      <c r="AG54">
        <f t="shared" si="16"/>
        <v>3.3792500000000003</v>
      </c>
      <c r="AH54" s="55"/>
    </row>
    <row r="55" spans="1:34" ht="16" customHeight="1">
      <c r="A55" s="56">
        <v>1992</v>
      </c>
      <c r="B55" s="57">
        <v>4</v>
      </c>
      <c r="C55" s="69">
        <v>169245</v>
      </c>
      <c r="D55" s="43">
        <v>102806</v>
      </c>
      <c r="E55" s="43">
        <v>39707</v>
      </c>
      <c r="F55" s="43">
        <v>36993</v>
      </c>
      <c r="G55" s="44">
        <v>0.59637212325327194</v>
      </c>
      <c r="H55" s="44">
        <f t="shared" si="4"/>
        <v>59.671493449135539</v>
      </c>
      <c r="I55" s="44">
        <v>0.55372638066661262</v>
      </c>
      <c r="J55" s="44">
        <v>0.61054802248895979</v>
      </c>
      <c r="K55" s="43">
        <v>31363.636999999999</v>
      </c>
      <c r="L55" s="43">
        <v>6110309.684473929</v>
      </c>
      <c r="M55" s="55">
        <v>50736.4</v>
      </c>
      <c r="N55" s="52">
        <v>14.56</v>
      </c>
      <c r="O55" s="52">
        <f t="shared" si="5"/>
        <v>0.14560000000000001</v>
      </c>
      <c r="P55" s="51">
        <v>4592.1266621151644</v>
      </c>
      <c r="Q55" s="79">
        <f t="shared" si="18"/>
        <v>72.573496978083824</v>
      </c>
      <c r="R55" s="43">
        <v>13898.669600431878</v>
      </c>
      <c r="S55" s="43">
        <v>16746.000600431878</v>
      </c>
      <c r="T55" s="83">
        <f t="shared" si="6"/>
        <v>70.309998636320245</v>
      </c>
      <c r="U55" s="84">
        <f t="shared" si="1"/>
        <v>0.69015452934528532</v>
      </c>
      <c r="V55" s="84">
        <f t="shared" si="7"/>
        <v>850.26194364061155</v>
      </c>
      <c r="W55" s="84">
        <f t="shared" si="8"/>
        <v>62.652396905233296</v>
      </c>
      <c r="X55" s="84">
        <f t="shared" si="9"/>
        <v>37.385620915032682</v>
      </c>
      <c r="Y55" s="76">
        <f t="shared" si="17"/>
        <v>0.79102802323102961</v>
      </c>
      <c r="Z55">
        <f t="shared" si="3"/>
        <v>59.637212325327191</v>
      </c>
      <c r="AA55">
        <f t="shared" si="10"/>
        <v>1191.1438746951003</v>
      </c>
      <c r="AB55">
        <f t="shared" si="11"/>
        <v>1096.0122524442709</v>
      </c>
      <c r="AC55">
        <f t="shared" si="13"/>
        <v>1240.9942399132915</v>
      </c>
      <c r="AD55">
        <f t="shared" si="14"/>
        <v>430.3183381503506</v>
      </c>
      <c r="AE55">
        <f t="shared" si="15"/>
        <v>5.4533513916420588</v>
      </c>
      <c r="AF55">
        <f t="shared" si="12"/>
        <v>-46.756824671491628</v>
      </c>
      <c r="AG55">
        <f t="shared" si="16"/>
        <v>3.64</v>
      </c>
      <c r="AH55" s="55"/>
    </row>
    <row r="56" spans="1:34" ht="16" customHeight="1">
      <c r="A56" s="56">
        <v>1993</v>
      </c>
      <c r="B56" s="57">
        <v>1</v>
      </c>
      <c r="C56" s="69">
        <v>167664</v>
      </c>
      <c r="D56" s="43">
        <v>102011</v>
      </c>
      <c r="E56" s="43">
        <v>36860</v>
      </c>
      <c r="F56" s="43">
        <v>36229</v>
      </c>
      <c r="G56" s="44">
        <v>0.5732357572287432</v>
      </c>
      <c r="H56" s="44">
        <f t="shared" si="4"/>
        <v>57.356526904189984</v>
      </c>
      <c r="I56" s="44">
        <v>0.56979215545557427</v>
      </c>
      <c r="J56" s="44">
        <v>0.56900726392251821</v>
      </c>
      <c r="K56" s="43">
        <v>31464.82</v>
      </c>
      <c r="L56" s="43">
        <v>6005536.01198583</v>
      </c>
      <c r="M56" s="55">
        <v>48826</v>
      </c>
      <c r="N56" s="52">
        <v>14.293000000000001</v>
      </c>
      <c r="O56" s="52">
        <f t="shared" si="5"/>
        <v>0.14293</v>
      </c>
      <c r="P56" s="51">
        <v>4768.1729619735015</v>
      </c>
      <c r="Q56" s="79">
        <f t="shared" si="18"/>
        <v>71.329076941073467</v>
      </c>
      <c r="R56" s="43">
        <v>13771.918935964082</v>
      </c>
      <c r="S56" s="43">
        <v>16824.586935964086</v>
      </c>
      <c r="T56" s="83">
        <f t="shared" si="6"/>
        <v>69.668797765871005</v>
      </c>
      <c r="U56" s="84">
        <f t="shared" si="1"/>
        <v>0.69339331553109274</v>
      </c>
      <c r="V56" s="84">
        <f t="shared" si="7"/>
        <v>851.271906361422</v>
      </c>
      <c r="W56" s="84">
        <f t="shared" si="8"/>
        <v>62.726817012727196</v>
      </c>
      <c r="X56" s="84">
        <f t="shared" si="9"/>
        <v>35.977923676046892</v>
      </c>
      <c r="Y56" s="76">
        <f t="shared" si="17"/>
        <v>0.79357997817409276</v>
      </c>
      <c r="Z56">
        <f t="shared" si="3"/>
        <v>57.323575722874324</v>
      </c>
      <c r="AA56">
        <f t="shared" si="10"/>
        <v>1189.8993815500678</v>
      </c>
      <c r="AB56">
        <f t="shared" si="11"/>
        <v>1088.1040117135483</v>
      </c>
      <c r="AC56">
        <f t="shared" si="13"/>
        <v>1239.5875141626391</v>
      </c>
      <c r="AD56">
        <f t="shared" si="14"/>
        <v>427.2044308216249</v>
      </c>
      <c r="AE56">
        <f t="shared" si="15"/>
        <v>-3.9567764328262478</v>
      </c>
      <c r="AF56">
        <f t="shared" si="12"/>
        <v>-46.63811262360413</v>
      </c>
      <c r="AG56">
        <f t="shared" si="16"/>
        <v>3.5732500000000003</v>
      </c>
      <c r="AH56" s="55"/>
    </row>
    <row r="57" spans="1:34" ht="16" customHeight="1">
      <c r="A57" s="56">
        <v>1993</v>
      </c>
      <c r="B57" s="57">
        <v>2</v>
      </c>
      <c r="C57" s="69">
        <v>167652</v>
      </c>
      <c r="D57" s="43">
        <v>101889</v>
      </c>
      <c r="E57" s="43">
        <v>35885</v>
      </c>
      <c r="F57" s="43">
        <v>36513</v>
      </c>
      <c r="G57" s="44">
        <v>0.58572519266098821</v>
      </c>
      <c r="H57" s="44">
        <f t="shared" si="4"/>
        <v>58.606188374805221</v>
      </c>
      <c r="I57" s="44">
        <v>0.58209404869498538</v>
      </c>
      <c r="J57" s="44">
        <v>0.60755331782626187</v>
      </c>
      <c r="K57" s="43">
        <v>31563.175999999999</v>
      </c>
      <c r="L57" s="43">
        <v>6006912.991628373</v>
      </c>
      <c r="M57" s="55">
        <v>49625</v>
      </c>
      <c r="N57" s="52">
        <v>12.639000000000001</v>
      </c>
      <c r="O57" s="52">
        <f t="shared" si="5"/>
        <v>0.12639</v>
      </c>
      <c r="P57" s="51">
        <v>4888.8123792984261</v>
      </c>
      <c r="Q57" s="79">
        <f t="shared" si="18"/>
        <v>71.345431632257274</v>
      </c>
      <c r="R57" s="43">
        <v>13717.269192950793</v>
      </c>
      <c r="S57" s="43">
        <v>16923.278192950791</v>
      </c>
      <c r="T57" s="83">
        <f t="shared" si="6"/>
        <v>69.392337970278746</v>
      </c>
      <c r="U57" s="84">
        <f t="shared" si="1"/>
        <v>0.69746068777365655</v>
      </c>
      <c r="V57" s="84">
        <f t="shared" si="7"/>
        <v>846.75358313071547</v>
      </c>
      <c r="W57" s="84">
        <f t="shared" si="8"/>
        <v>62.393879871986471</v>
      </c>
      <c r="X57" s="84">
        <f t="shared" si="9"/>
        <v>36.566674772126063</v>
      </c>
      <c r="Y57" s="76">
        <f t="shared" si="17"/>
        <v>0.79606063283327366</v>
      </c>
      <c r="Z57">
        <f t="shared" si="3"/>
        <v>58.572519266098823</v>
      </c>
      <c r="AA57">
        <f t="shared" si="10"/>
        <v>1189.1948392904148</v>
      </c>
      <c r="AB57">
        <f t="shared" si="11"/>
        <v>1084.8383788353995</v>
      </c>
      <c r="AC57">
        <f t="shared" si="13"/>
        <v>1238.9954809928308</v>
      </c>
      <c r="AD57">
        <f t="shared" si="14"/>
        <v>426.24487143273154</v>
      </c>
      <c r="AE57">
        <f t="shared" si="15"/>
        <v>2.1553649304848266</v>
      </c>
      <c r="AF57">
        <f t="shared" si="12"/>
        <v>-47.170299439734251</v>
      </c>
      <c r="AG57">
        <f t="shared" si="16"/>
        <v>3.1597500000000003</v>
      </c>
      <c r="AH57" s="55"/>
    </row>
    <row r="58" spans="1:34" ht="16" customHeight="1">
      <c r="A58" s="56">
        <v>1993</v>
      </c>
      <c r="B58" s="57">
        <v>3</v>
      </c>
      <c r="C58" s="69">
        <v>169671</v>
      </c>
      <c r="D58" s="43">
        <v>102457</v>
      </c>
      <c r="E58" s="43">
        <v>36335</v>
      </c>
      <c r="F58" s="43">
        <v>36693</v>
      </c>
      <c r="G58" s="44">
        <v>0.58970596035857625</v>
      </c>
      <c r="H58" s="44">
        <f t="shared" si="4"/>
        <v>59.004493970132778</v>
      </c>
      <c r="I58" s="44">
        <v>0.59324666830185591</v>
      </c>
      <c r="J58" s="44">
        <v>0.60987536234713102</v>
      </c>
      <c r="K58" s="43">
        <v>31660.775000000001</v>
      </c>
      <c r="L58" s="43">
        <v>5923010.6750048026</v>
      </c>
      <c r="M58" s="55">
        <v>50037</v>
      </c>
      <c r="N58" s="52">
        <v>10.601000000000001</v>
      </c>
      <c r="O58" s="52">
        <f t="shared" si="5"/>
        <v>0.10601000000000001</v>
      </c>
      <c r="P58" s="51">
        <v>4954.0449140899354</v>
      </c>
      <c r="Q58" s="79">
        <f t="shared" si="18"/>
        <v>70.34890529621785</v>
      </c>
      <c r="R58" s="43">
        <v>13658.700588813861</v>
      </c>
      <c r="S58" s="43">
        <v>16996.207588813864</v>
      </c>
      <c r="T58" s="83">
        <f t="shared" si="6"/>
        <v>69.096053606711251</v>
      </c>
      <c r="U58" s="84">
        <f t="shared" si="1"/>
        <v>0.70046633396215707</v>
      </c>
      <c r="V58" s="84">
        <f t="shared" si="7"/>
        <v>848.02015292814826</v>
      </c>
      <c r="W58" s="84">
        <f t="shared" si="8"/>
        <v>62.487208327117791</v>
      </c>
      <c r="X58" s="84">
        <f t="shared" si="9"/>
        <v>36.870261069478524</v>
      </c>
      <c r="Y58" s="76">
        <f t="shared" si="17"/>
        <v>0.79852219505704669</v>
      </c>
      <c r="Z58">
        <f t="shared" si="3"/>
        <v>58.970596035857625</v>
      </c>
      <c r="AA58">
        <f t="shared" si="10"/>
        <v>1189.320745171681</v>
      </c>
      <c r="AB58">
        <f t="shared" si="11"/>
        <v>1085.6545717421927</v>
      </c>
      <c r="AC58">
        <f t="shared" si="13"/>
        <v>1239.7625521184643</v>
      </c>
      <c r="AD58">
        <f t="shared" si="14"/>
        <v>423.98036288082011</v>
      </c>
      <c r="AE58">
        <f t="shared" si="15"/>
        <v>0.67733153174004412</v>
      </c>
      <c r="AF58">
        <f t="shared" si="12"/>
        <v>-47.020831695895161</v>
      </c>
      <c r="AG58">
        <f t="shared" si="16"/>
        <v>2.6502500000000002</v>
      </c>
      <c r="AH58" s="55"/>
    </row>
    <row r="59" spans="1:34" ht="16" customHeight="1">
      <c r="A59" s="56">
        <v>1993</v>
      </c>
      <c r="B59" s="57">
        <v>4</v>
      </c>
      <c r="C59" s="69">
        <v>170309</v>
      </c>
      <c r="D59" s="43">
        <v>102164</v>
      </c>
      <c r="E59" s="43">
        <v>36571</v>
      </c>
      <c r="F59" s="43">
        <v>35946</v>
      </c>
      <c r="G59" s="44">
        <v>0.62341978403959863</v>
      </c>
      <c r="H59" s="44">
        <f t="shared" si="4"/>
        <v>62.377814302332588</v>
      </c>
      <c r="I59" s="44">
        <v>0.59939909864797192</v>
      </c>
      <c r="J59" s="44">
        <v>0.63606554167808627</v>
      </c>
      <c r="K59" s="43">
        <v>31759.133999999998</v>
      </c>
      <c r="L59" s="43">
        <v>5848581.8961754944</v>
      </c>
      <c r="M59" s="55">
        <v>52613</v>
      </c>
      <c r="N59" s="52">
        <v>9.2193333333333332</v>
      </c>
      <c r="O59" s="52">
        <f t="shared" si="5"/>
        <v>9.2193333333333335E-2</v>
      </c>
      <c r="P59" s="51">
        <v>4963.8705663480332</v>
      </c>
      <c r="Q59" s="79">
        <f t="shared" si="18"/>
        <v>69.464898259851694</v>
      </c>
      <c r="R59" s="43">
        <v>13630.686855000327</v>
      </c>
      <c r="S59" s="43">
        <v>17049.983855000326</v>
      </c>
      <c r="T59" s="83">
        <f t="shared" si="6"/>
        <v>68.95433892157574</v>
      </c>
      <c r="U59" s="84">
        <f t="shared" si="1"/>
        <v>0.70268262037975748</v>
      </c>
      <c r="V59" s="84">
        <f t="shared" si="7"/>
        <v>843.45693398289791</v>
      </c>
      <c r="W59" s="84">
        <f t="shared" si="8"/>
        <v>62.150963001001983</v>
      </c>
      <c r="X59" s="84">
        <f t="shared" si="9"/>
        <v>38.768412287876444</v>
      </c>
      <c r="Y59" s="76">
        <f t="shared" si="17"/>
        <v>0.80100292537977602</v>
      </c>
      <c r="Z59">
        <f t="shared" si="3"/>
        <v>62.341978403959864</v>
      </c>
      <c r="AA59">
        <f t="shared" si="10"/>
        <v>1188.7184597929195</v>
      </c>
      <c r="AB59">
        <f t="shared" si="11"/>
        <v>1085.9860809309189</v>
      </c>
      <c r="AC59">
        <f t="shared" si="13"/>
        <v>1239.8219666891287</v>
      </c>
      <c r="AD59">
        <f t="shared" si="14"/>
        <v>422.19458624896805</v>
      </c>
      <c r="AE59">
        <f t="shared" si="15"/>
        <v>5.5596062139009472</v>
      </c>
      <c r="AF59">
        <f t="shared" si="12"/>
        <v>-47.560387336457644</v>
      </c>
      <c r="AG59">
        <f t="shared" si="16"/>
        <v>2.3048333333333333</v>
      </c>
      <c r="AH59" s="55"/>
    </row>
    <row r="60" spans="1:34" ht="16" customHeight="1">
      <c r="A60" s="56">
        <v>1994</v>
      </c>
      <c r="B60" s="57">
        <v>1</v>
      </c>
      <c r="C60" s="69">
        <v>171719</v>
      </c>
      <c r="D60" s="43">
        <v>102569</v>
      </c>
      <c r="E60" s="43">
        <v>36555</v>
      </c>
      <c r="F60" s="43">
        <v>35240</v>
      </c>
      <c r="G60" s="44">
        <v>0.59959585136181781</v>
      </c>
      <c r="H60" s="44">
        <f t="shared" si="4"/>
        <v>59.994051568823494</v>
      </c>
      <c r="I60" s="44">
        <v>0.60414301929625425</v>
      </c>
      <c r="J60" s="44">
        <v>0.5928106932893954</v>
      </c>
      <c r="K60" s="43">
        <v>31862.003000000001</v>
      </c>
      <c r="L60" s="43">
        <v>5902823.1882244907</v>
      </c>
      <c r="M60" s="55">
        <v>50286</v>
      </c>
      <c r="N60" s="52">
        <v>8.5106666666666655</v>
      </c>
      <c r="O60" s="52">
        <f t="shared" si="5"/>
        <v>8.510666666666665E-2</v>
      </c>
      <c r="P60" s="51">
        <v>4918.2893360727157</v>
      </c>
      <c r="Q60" s="79">
        <f t="shared" si="18"/>
        <v>70.109134059324788</v>
      </c>
      <c r="R60" s="43">
        <v>13560.504542637604</v>
      </c>
      <c r="S60" s="43">
        <v>17058.407542637604</v>
      </c>
      <c r="T60" s="83">
        <f t="shared" si="6"/>
        <v>68.599303624789954</v>
      </c>
      <c r="U60" s="84">
        <f t="shared" si="1"/>
        <v>0.70302978662651538</v>
      </c>
      <c r="V60" s="84">
        <f t="shared" si="7"/>
        <v>838.18309790785361</v>
      </c>
      <c r="W60" s="84">
        <f t="shared" si="8"/>
        <v>61.762355144966406</v>
      </c>
      <c r="X60" s="84">
        <f t="shared" si="9"/>
        <v>37.05373919579106</v>
      </c>
      <c r="Y60" s="76">
        <f t="shared" si="17"/>
        <v>0.80359740323710349</v>
      </c>
      <c r="Z60">
        <f t="shared" si="3"/>
        <v>59.959585136181779</v>
      </c>
      <c r="AA60">
        <f t="shared" si="10"/>
        <v>1189.064703914888</v>
      </c>
      <c r="AB60">
        <f t="shared" si="11"/>
        <v>1085.8929272061773</v>
      </c>
      <c r="AC60">
        <f t="shared" si="13"/>
        <v>1240.59707162224</v>
      </c>
      <c r="AD60">
        <f t="shared" si="14"/>
        <v>422.55213007549611</v>
      </c>
      <c r="AE60">
        <f t="shared" si="15"/>
        <v>-3.8964255341574217</v>
      </c>
      <c r="AF60">
        <f t="shared" si="12"/>
        <v>-48.187614717470844</v>
      </c>
      <c r="AG60">
        <f t="shared" si="16"/>
        <v>2.1276666666666664</v>
      </c>
      <c r="AH60" s="55"/>
    </row>
    <row r="61" spans="1:34" ht="16" customHeight="1">
      <c r="A61" s="56">
        <v>1994</v>
      </c>
      <c r="B61" s="57">
        <v>2</v>
      </c>
      <c r="C61" s="69">
        <v>172096</v>
      </c>
      <c r="D61" s="43">
        <v>103618</v>
      </c>
      <c r="E61" s="43">
        <v>37272</v>
      </c>
      <c r="F61" s="43">
        <v>36242</v>
      </c>
      <c r="G61" s="44">
        <v>0.6104034957233172</v>
      </c>
      <c r="H61" s="44">
        <f t="shared" si="4"/>
        <v>61.075437258348622</v>
      </c>
      <c r="I61" s="44">
        <v>0.61039677721980024</v>
      </c>
      <c r="J61" s="44">
        <v>0.63569071010828238</v>
      </c>
      <c r="K61" s="43">
        <v>31956.156999999999</v>
      </c>
      <c r="L61" s="43">
        <v>5924178.1812341642</v>
      </c>
      <c r="M61" s="55">
        <v>51046</v>
      </c>
      <c r="N61" s="52">
        <v>7.7533333333333339</v>
      </c>
      <c r="O61" s="52">
        <f t="shared" si="5"/>
        <v>7.7533333333333343E-2</v>
      </c>
      <c r="P61" s="51">
        <v>4902.4346826630526</v>
      </c>
      <c r="Q61" s="79">
        <f t="shared" si="18"/>
        <v>70.36277202543188</v>
      </c>
      <c r="R61" s="43">
        <v>13574.445074655559</v>
      </c>
      <c r="S61" s="43">
        <v>17105.381074655561</v>
      </c>
      <c r="T61" s="83">
        <f t="shared" si="6"/>
        <v>68.669825395243549</v>
      </c>
      <c r="U61" s="84">
        <f t="shared" si="1"/>
        <v>0.70496571130817953</v>
      </c>
      <c r="V61" s="84">
        <f t="shared" si="7"/>
        <v>835.78607524455072</v>
      </c>
      <c r="W61" s="84">
        <f t="shared" si="8"/>
        <v>61.585728146174645</v>
      </c>
      <c r="X61" s="84">
        <f t="shared" si="9"/>
        <v>37.613752754014044</v>
      </c>
      <c r="Y61" s="76">
        <f t="shared" si="17"/>
        <v>0.80597207848600061</v>
      </c>
      <c r="Z61">
        <f t="shared" si="3"/>
        <v>61.040349572331721</v>
      </c>
      <c r="AA61">
        <f t="shared" si="10"/>
        <v>1189.8072452684278</v>
      </c>
      <c r="AB61">
        <f t="shared" si="11"/>
        <v>1087.5603767291591</v>
      </c>
      <c r="AC61">
        <f t="shared" si="13"/>
        <v>1240.5413853423493</v>
      </c>
      <c r="AD61">
        <f t="shared" si="14"/>
        <v>422.74101246115509</v>
      </c>
      <c r="AE61">
        <f t="shared" si="15"/>
        <v>1.7864359697578713</v>
      </c>
      <c r="AF61">
        <f t="shared" si="12"/>
        <v>-48.474002823067394</v>
      </c>
      <c r="AG61">
        <f t="shared" si="16"/>
        <v>1.9383333333333335</v>
      </c>
      <c r="AH61" s="55"/>
    </row>
    <row r="62" spans="1:34" ht="16" customHeight="1">
      <c r="A62" s="56">
        <v>1994</v>
      </c>
      <c r="B62" s="57">
        <v>3</v>
      </c>
      <c r="C62" s="69">
        <v>173462</v>
      </c>
      <c r="D62" s="43">
        <v>104248</v>
      </c>
      <c r="E62" s="43">
        <v>38331</v>
      </c>
      <c r="F62" s="43">
        <v>37273</v>
      </c>
      <c r="G62" s="44">
        <v>0.61160369418085803</v>
      </c>
      <c r="H62" s="44">
        <f t="shared" si="4"/>
        <v>61.195526094839039</v>
      </c>
      <c r="I62" s="44">
        <v>0.61849059641027015</v>
      </c>
      <c r="J62" s="44">
        <v>0.63606975673394217</v>
      </c>
      <c r="K62" s="43">
        <v>32050.419000000002</v>
      </c>
      <c r="L62" s="43">
        <v>5952319.4967327034</v>
      </c>
      <c r="M62" s="55">
        <v>51294</v>
      </c>
      <c r="N62" s="52">
        <v>7.8006666666666673</v>
      </c>
      <c r="O62" s="52">
        <f t="shared" si="5"/>
        <v>7.8006666666666669E-2</v>
      </c>
      <c r="P62" s="51">
        <v>4916.306606119042</v>
      </c>
      <c r="Q62" s="79">
        <f t="shared" si="18"/>
        <v>70.697012641825197</v>
      </c>
      <c r="R62" s="43">
        <v>13657.802516473028</v>
      </c>
      <c r="S62" s="43">
        <v>17124.22251647303</v>
      </c>
      <c r="T62" s="83">
        <f t="shared" si="6"/>
        <v>69.091510476550269</v>
      </c>
      <c r="U62" s="84">
        <f t="shared" si="1"/>
        <v>0.7057422254574377</v>
      </c>
      <c r="V62" s="84">
        <f t="shared" si="7"/>
        <v>838.19852975046012</v>
      </c>
      <c r="W62" s="84">
        <f t="shared" si="8"/>
        <v>61.763492255635889</v>
      </c>
      <c r="X62" s="84">
        <f t="shared" si="9"/>
        <v>37.796494020381544</v>
      </c>
      <c r="Y62" s="76">
        <f t="shared" si="17"/>
        <v>0.8083494776226442</v>
      </c>
      <c r="Z62">
        <f t="shared" si="3"/>
        <v>61.1603694180858</v>
      </c>
      <c r="AA62">
        <f t="shared" si="10"/>
        <v>1190.3033182734755</v>
      </c>
      <c r="AB62">
        <f t="shared" si="11"/>
        <v>1090.2519475169445</v>
      </c>
      <c r="AC62">
        <f t="shared" si="13"/>
        <v>1241.2219062117731</v>
      </c>
      <c r="AD62">
        <f t="shared" si="14"/>
        <v>423.71702246364038</v>
      </c>
      <c r="AE62">
        <f t="shared" si="15"/>
        <v>0.19643073352932916</v>
      </c>
      <c r="AF62">
        <f t="shared" si="12"/>
        <v>-48.185773628025309</v>
      </c>
      <c r="AG62">
        <f t="shared" si="16"/>
        <v>1.9501666666666668</v>
      </c>
      <c r="AH62" s="55"/>
    </row>
    <row r="63" spans="1:34" ht="16" customHeight="1">
      <c r="A63" s="56">
        <v>1994</v>
      </c>
      <c r="B63" s="57">
        <v>4</v>
      </c>
      <c r="C63" s="69">
        <v>174111</v>
      </c>
      <c r="D63" s="43">
        <v>104773</v>
      </c>
      <c r="E63" s="43">
        <v>37317</v>
      </c>
      <c r="F63" s="43">
        <v>38104</v>
      </c>
      <c r="G63" s="44">
        <v>0.64271068456329583</v>
      </c>
      <c r="H63" s="44">
        <f t="shared" si="4"/>
        <v>64.308013249171793</v>
      </c>
      <c r="I63" s="44">
        <v>0.61825530128070538</v>
      </c>
      <c r="J63" s="44">
        <v>0.66293797066038007</v>
      </c>
      <c r="K63" s="43">
        <v>32144.789000000001</v>
      </c>
      <c r="L63" s="43">
        <v>5968348.3201630535</v>
      </c>
      <c r="M63" s="55">
        <v>54401</v>
      </c>
      <c r="N63" s="52">
        <v>7.969333333333334</v>
      </c>
      <c r="O63" s="52">
        <f t="shared" si="5"/>
        <v>7.9693333333333338E-2</v>
      </c>
      <c r="P63" s="51">
        <v>4959.9051064406858</v>
      </c>
      <c r="Q63" s="79">
        <f t="shared" si="18"/>
        <v>70.887390516082633</v>
      </c>
      <c r="R63" s="43">
        <v>13730.781099533353</v>
      </c>
      <c r="S63" s="43">
        <v>17153.379099533355</v>
      </c>
      <c r="T63" s="83">
        <f t="shared" si="6"/>
        <v>69.460691428610062</v>
      </c>
      <c r="U63" s="84">
        <f t="shared" si="1"/>
        <v>0.70694385851236519</v>
      </c>
      <c r="V63" s="84">
        <f t="shared" si="7"/>
        <v>845.94434272466992</v>
      </c>
      <c r="W63" s="84">
        <f t="shared" si="8"/>
        <v>62.334250187874972</v>
      </c>
      <c r="X63" s="84">
        <f t="shared" si="9"/>
        <v>40.085917869590524</v>
      </c>
      <c r="Y63" s="76">
        <f t="shared" si="17"/>
        <v>0.81072960064703425</v>
      </c>
      <c r="Z63">
        <f t="shared" si="3"/>
        <v>64.271068456329587</v>
      </c>
      <c r="AA63">
        <f t="shared" si="10"/>
        <v>1190.6355408371355</v>
      </c>
      <c r="AB63">
        <f t="shared" si="11"/>
        <v>1087.4008290161371</v>
      </c>
      <c r="AC63">
        <f t="shared" si="13"/>
        <v>1241.4252330122936</v>
      </c>
      <c r="AD63">
        <f t="shared" si="14"/>
        <v>424.34874087685176</v>
      </c>
      <c r="AE63">
        <f t="shared" si="15"/>
        <v>4.9610162506879441</v>
      </c>
      <c r="AF63">
        <f t="shared" si="12"/>
        <v>-47.265914901339947</v>
      </c>
      <c r="AG63">
        <f t="shared" si="16"/>
        <v>1.9923333333333335</v>
      </c>
      <c r="AH63" s="55"/>
    </row>
    <row r="64" spans="1:34" ht="16" customHeight="1">
      <c r="A64" s="41">
        <v>1995</v>
      </c>
      <c r="B64" s="42">
        <v>1</v>
      </c>
      <c r="C64" s="69">
        <v>175970</v>
      </c>
      <c r="D64" s="43">
        <v>104184</v>
      </c>
      <c r="E64" s="43">
        <v>39772</v>
      </c>
      <c r="F64" s="43">
        <v>39096</v>
      </c>
      <c r="G64" s="44">
        <v>0.63765414559299882</v>
      </c>
      <c r="H64" s="44">
        <f t="shared" si="4"/>
        <v>63.802068688256711</v>
      </c>
      <c r="I64" s="44">
        <v>0.63748209535502354</v>
      </c>
      <c r="J64" s="44">
        <v>0.65559010980572829</v>
      </c>
      <c r="K64" s="43">
        <v>32239.266</v>
      </c>
      <c r="L64" s="43">
        <v>6035218.5999999996</v>
      </c>
      <c r="M64" s="55">
        <v>53700</v>
      </c>
      <c r="N64" s="45">
        <v>9.0326666666666657</v>
      </c>
      <c r="O64" s="52">
        <f t="shared" si="5"/>
        <v>9.0326666666666652E-2</v>
      </c>
      <c r="P64" s="51">
        <v>5215.6536208812768</v>
      </c>
      <c r="Q64" s="79">
        <f t="shared" si="18"/>
        <v>71.681623591372016</v>
      </c>
      <c r="R64" s="43">
        <v>13799.8</v>
      </c>
      <c r="S64" s="43">
        <v>17148.495999999999</v>
      </c>
      <c r="T64" s="83">
        <f t="shared" si="6"/>
        <v>69.809841306778225</v>
      </c>
      <c r="U64" s="84">
        <f t="shared" si="1"/>
        <v>0.70674261086281587</v>
      </c>
      <c r="V64" s="84">
        <f t="shared" si="7"/>
        <v>841.66549931764075</v>
      </c>
      <c r="W64" s="84">
        <f t="shared" si="8"/>
        <v>62.018959356105306</v>
      </c>
      <c r="X64" s="84">
        <f t="shared" si="9"/>
        <v>39.569379048124325</v>
      </c>
      <c r="Y64" s="76">
        <f t="shared" si="17"/>
        <v>0.81311242233798797</v>
      </c>
      <c r="Z64">
        <f t="shared" si="3"/>
        <v>63.765414559299884</v>
      </c>
      <c r="AA64">
        <f t="shared" si="10"/>
        <v>1190.1002583203922</v>
      </c>
      <c r="AB64">
        <f t="shared" si="11"/>
        <v>1093.8007163656348</v>
      </c>
      <c r="AC64">
        <f t="shared" si="13"/>
        <v>1242.5157542502191</v>
      </c>
      <c r="AD64">
        <f t="shared" si="14"/>
        <v>425.99279632912658</v>
      </c>
      <c r="AE64">
        <f t="shared" si="15"/>
        <v>-0.78986319215926248</v>
      </c>
      <c r="AF64">
        <f t="shared" si="12"/>
        <v>-47.773005162287248</v>
      </c>
      <c r="AG64">
        <f t="shared" si="16"/>
        <v>2.2581666666666664</v>
      </c>
      <c r="AH64" s="55"/>
    </row>
    <row r="65" spans="1:34" ht="16" customHeight="1">
      <c r="A65" s="56">
        <v>1995</v>
      </c>
      <c r="B65" s="57">
        <v>2</v>
      </c>
      <c r="C65" s="69">
        <v>177181</v>
      </c>
      <c r="D65" s="43">
        <v>105899</v>
      </c>
      <c r="E65" s="43">
        <v>39583</v>
      </c>
      <c r="F65" s="43">
        <v>39349</v>
      </c>
      <c r="G65" s="44">
        <v>0.64348321772650563</v>
      </c>
      <c r="H65" s="44">
        <f t="shared" si="4"/>
        <v>64.385310972841779</v>
      </c>
      <c r="I65" s="44">
        <v>0.64268469338483825</v>
      </c>
      <c r="J65" s="44">
        <v>0.65711668665426493</v>
      </c>
      <c r="K65" s="43">
        <v>32319.177</v>
      </c>
      <c r="L65" s="43">
        <v>6013342.0999999996</v>
      </c>
      <c r="M65" s="49">
        <v>54521</v>
      </c>
      <c r="N65" s="52">
        <v>9.4543333333333326</v>
      </c>
      <c r="O65" s="52">
        <f t="shared" si="5"/>
        <v>9.4543333333333326E-2</v>
      </c>
      <c r="P65" s="51">
        <v>5053.647945530739</v>
      </c>
      <c r="Q65" s="79">
        <f t="shared" si="18"/>
        <v>71.421791571617717</v>
      </c>
      <c r="R65" s="43">
        <v>13863.3</v>
      </c>
      <c r="S65" s="43">
        <v>17161.292000000001</v>
      </c>
      <c r="T65" s="83">
        <f t="shared" si="6"/>
        <v>70.131072405995639</v>
      </c>
      <c r="U65" s="84">
        <f t="shared" si="1"/>
        <v>0.70726997363845534</v>
      </c>
      <c r="V65" s="84">
        <f t="shared" si="7"/>
        <v>846.79252419853003</v>
      </c>
      <c r="W65" s="84">
        <f t="shared" si="8"/>
        <v>62.396749283295392</v>
      </c>
      <c r="X65" s="84">
        <f t="shared" si="9"/>
        <v>40.174341062994159</v>
      </c>
      <c r="Y65" s="76">
        <f t="shared" si="17"/>
        <v>0.81512787227972827</v>
      </c>
      <c r="Z65">
        <f t="shared" si="3"/>
        <v>64.348321772650564</v>
      </c>
      <c r="AA65">
        <f t="shared" si="10"/>
        <v>1191.6583916603167</v>
      </c>
      <c r="AB65">
        <f t="shared" si="11"/>
        <v>1093.2497840069577</v>
      </c>
      <c r="AC65">
        <f t="shared" si="13"/>
        <v>1243.126991585686</v>
      </c>
      <c r="AD65">
        <f t="shared" si="14"/>
        <v>426.01416229240317</v>
      </c>
      <c r="AE65">
        <f t="shared" si="15"/>
        <v>0.90999022039890964</v>
      </c>
      <c r="AF65">
        <f t="shared" si="12"/>
        <v>-47.16570067886758</v>
      </c>
      <c r="AG65">
        <f t="shared" si="16"/>
        <v>2.3635833333333331</v>
      </c>
      <c r="AH65" s="49"/>
    </row>
    <row r="66" spans="1:34" ht="16" customHeight="1">
      <c r="A66" s="56">
        <v>1995</v>
      </c>
      <c r="B66" s="57">
        <v>3</v>
      </c>
      <c r="C66" s="69">
        <v>178023</v>
      </c>
      <c r="D66" s="43">
        <v>106328</v>
      </c>
      <c r="E66" s="43">
        <v>40060</v>
      </c>
      <c r="F66" s="43">
        <v>39444</v>
      </c>
      <c r="G66" s="44">
        <v>0.64905096532470519</v>
      </c>
      <c r="H66" s="44">
        <f t="shared" si="4"/>
        <v>64.942405782237003</v>
      </c>
      <c r="I66" s="44">
        <v>0.64384950816347231</v>
      </c>
      <c r="J66" s="44">
        <v>0.66505530057933937</v>
      </c>
      <c r="K66" s="43">
        <v>32399.116999999998</v>
      </c>
      <c r="L66" s="43">
        <v>6023209.5999999996</v>
      </c>
      <c r="M66" s="49">
        <v>55478</v>
      </c>
      <c r="N66" s="52">
        <v>9.5436666666666667</v>
      </c>
      <c r="O66" s="52">
        <f t="shared" si="5"/>
        <v>9.543666666666667E-2</v>
      </c>
      <c r="P66" s="51">
        <v>4842.4864638750587</v>
      </c>
      <c r="Q66" s="79">
        <f t="shared" si="18"/>
        <v>71.538990047375975</v>
      </c>
      <c r="R66" s="43">
        <v>13861.5</v>
      </c>
      <c r="S66" s="43">
        <v>17160.106</v>
      </c>
      <c r="T66" s="83">
        <f t="shared" si="6"/>
        <v>70.121966642553261</v>
      </c>
      <c r="U66" s="84">
        <f t="shared" si="1"/>
        <v>0.70722109490667129</v>
      </c>
      <c r="V66" s="84">
        <f t="shared" si="7"/>
        <v>854.2646261985924</v>
      </c>
      <c r="W66" s="84">
        <f t="shared" si="8"/>
        <v>62.947338550198026</v>
      </c>
      <c r="X66" s="84">
        <f t="shared" si="9"/>
        <v>40.879516030388103</v>
      </c>
      <c r="Y66" s="76">
        <f t="shared" si="17"/>
        <v>0.81714405363577081</v>
      </c>
      <c r="Z66">
        <f t="shared" si="3"/>
        <v>64.905096532470523</v>
      </c>
      <c r="AA66">
        <f t="shared" si="10"/>
        <v>1192.0695874433995</v>
      </c>
      <c r="AB66">
        <f t="shared" si="11"/>
        <v>1094.4545548552635</v>
      </c>
      <c r="AC66">
        <f t="shared" si="13"/>
        <v>1243.6079973742851</v>
      </c>
      <c r="AD66">
        <f t="shared" si="14"/>
        <v>426.17204762353253</v>
      </c>
      <c r="AE66">
        <f t="shared" si="15"/>
        <v>0.86152956095474353</v>
      </c>
      <c r="AF66">
        <f t="shared" si="12"/>
        <v>-46.287170518105519</v>
      </c>
      <c r="AG66">
        <f t="shared" si="16"/>
        <v>2.3859166666666667</v>
      </c>
      <c r="AH66" s="49"/>
    </row>
    <row r="67" spans="1:34" ht="16" customHeight="1">
      <c r="A67" s="56">
        <v>1995</v>
      </c>
      <c r="B67" s="57">
        <v>4</v>
      </c>
      <c r="C67" s="69">
        <v>179277</v>
      </c>
      <c r="D67" s="43">
        <v>107150</v>
      </c>
      <c r="E67" s="43">
        <v>40425</v>
      </c>
      <c r="F67" s="43">
        <v>39383</v>
      </c>
      <c r="G67" s="44">
        <v>0.65580079987951601</v>
      </c>
      <c r="H67" s="44">
        <f t="shared" si="4"/>
        <v>65.61777723693038</v>
      </c>
      <c r="I67" s="44">
        <v>0.64865551126120402</v>
      </c>
      <c r="J67" s="44">
        <v>0.66581427904806345</v>
      </c>
      <c r="K67" s="43">
        <v>32479.085999999999</v>
      </c>
      <c r="L67" s="43">
        <v>6001451.9000000004</v>
      </c>
      <c r="M67" s="49">
        <v>55793</v>
      </c>
      <c r="N67" s="52">
        <v>9.3926666666666652</v>
      </c>
      <c r="O67" s="52">
        <f t="shared" si="5"/>
        <v>9.3926666666666658E-2</v>
      </c>
      <c r="P67" s="51">
        <v>4706.2119697129274</v>
      </c>
      <c r="Q67" s="79">
        <f t="shared" si="18"/>
        <v>71.280569041446881</v>
      </c>
      <c r="R67" s="43">
        <v>13853.5</v>
      </c>
      <c r="S67" s="43">
        <v>17115.928</v>
      </c>
      <c r="T67" s="83">
        <f t="shared" si="6"/>
        <v>70.081496582809336</v>
      </c>
      <c r="U67" s="84">
        <f t="shared" si="1"/>
        <v>0.70540038275426453</v>
      </c>
      <c r="V67" s="84">
        <f t="shared" si="7"/>
        <v>850.27262960378232</v>
      </c>
      <c r="W67" s="84">
        <f t="shared" si="8"/>
        <v>62.653184311056762</v>
      </c>
      <c r="X67" s="84">
        <f t="shared" si="9"/>
        <v>41.111626913072627</v>
      </c>
      <c r="Y67" s="76">
        <f t="shared" si="17"/>
        <v>0.8191609664061158</v>
      </c>
      <c r="Z67">
        <f t="shared" si="3"/>
        <v>65.580079987951606</v>
      </c>
      <c r="AA67">
        <f t="shared" si="10"/>
        <v>1193.0974719476067</v>
      </c>
      <c r="AB67">
        <f t="shared" si="11"/>
        <v>1095.6193403019652</v>
      </c>
      <c r="AC67">
        <f t="shared" si="13"/>
        <v>1244.5677093308075</v>
      </c>
      <c r="AD67">
        <f t="shared" si="14"/>
        <v>426.01021006506431</v>
      </c>
      <c r="AE67">
        <f t="shared" si="15"/>
        <v>1.034584148363632</v>
      </c>
      <c r="AF67">
        <f t="shared" si="12"/>
        <v>-46.755567894553508</v>
      </c>
      <c r="AG67">
        <f t="shared" si="16"/>
        <v>2.3481666666666663</v>
      </c>
      <c r="AH67" s="49"/>
    </row>
    <row r="68" spans="1:34" ht="16" customHeight="1">
      <c r="A68" s="56">
        <v>1996</v>
      </c>
      <c r="B68" s="57">
        <v>1</v>
      </c>
      <c r="C68" s="69">
        <v>180434</v>
      </c>
      <c r="D68" s="43">
        <v>106609</v>
      </c>
      <c r="E68" s="43">
        <v>40991</v>
      </c>
      <c r="F68" s="43">
        <v>40319</v>
      </c>
      <c r="G68" s="44">
        <v>0.66176552091069307</v>
      </c>
      <c r="H68" s="44">
        <f t="shared" si="4"/>
        <v>66.214592208757367</v>
      </c>
      <c r="I68" s="44">
        <v>0.65780401299635405</v>
      </c>
      <c r="J68" s="44">
        <v>0.67436145165980355</v>
      </c>
      <c r="K68" s="43">
        <v>32591.715</v>
      </c>
      <c r="L68" s="43">
        <v>5979884.2999999998</v>
      </c>
      <c r="M68" s="49">
        <v>56412</v>
      </c>
      <c r="N68" s="52">
        <v>8.6773333333333351</v>
      </c>
      <c r="O68" s="52">
        <f t="shared" si="5"/>
        <v>8.6773333333333355E-2</v>
      </c>
      <c r="P68" s="51">
        <v>4567.060903330801</v>
      </c>
      <c r="Q68" s="79">
        <f t="shared" ref="Q68:Q123" si="19">(L68/$L$124)*100</f>
        <v>71.024405895182511</v>
      </c>
      <c r="R68" s="43">
        <v>13900.6</v>
      </c>
      <c r="S68" s="43">
        <v>17174.126</v>
      </c>
      <c r="T68" s="83">
        <f t="shared" si="6"/>
        <v>70.319764059551687</v>
      </c>
      <c r="U68" s="84">
        <f t="shared" ref="U68:U123" si="20">(S68/$S$124)</f>
        <v>0.70779890251174038</v>
      </c>
      <c r="V68" s="84">
        <f t="shared" si="7"/>
        <v>851.95722148597781</v>
      </c>
      <c r="W68" s="84">
        <f t="shared" si="8"/>
        <v>62.777315139228051</v>
      </c>
      <c r="X68" s="84">
        <f t="shared" si="9"/>
        <v>41.567743219046356</v>
      </c>
      <c r="Y68" s="76">
        <f t="shared" si="17"/>
        <v>0.82200160300793879</v>
      </c>
      <c r="Z68">
        <f t="shared" ref="Z68:Z123" si="21">G68*100</f>
        <v>66.176552091069311</v>
      </c>
      <c r="AA68">
        <f t="shared" si="10"/>
        <v>1192.2518476552061</v>
      </c>
      <c r="AB68">
        <f t="shared" si="11"/>
        <v>1096.6703071029644</v>
      </c>
      <c r="AC68">
        <f t="shared" si="13"/>
        <v>1244.8715600553576</v>
      </c>
      <c r="AD68">
        <f t="shared" si="14"/>
        <v>425.65015367553627</v>
      </c>
      <c r="AE68">
        <f t="shared" si="15"/>
        <v>0.90542110637779061</v>
      </c>
      <c r="AF68">
        <f t="shared" si="12"/>
        <v>-46.557640166864836</v>
      </c>
      <c r="AG68">
        <f t="shared" si="16"/>
        <v>2.1693333333333338</v>
      </c>
      <c r="AH68" s="49"/>
    </row>
    <row r="69" spans="1:34" ht="16" customHeight="1">
      <c r="A69" s="56">
        <v>1996</v>
      </c>
      <c r="B69" s="57">
        <v>2</v>
      </c>
      <c r="C69" s="69">
        <v>181582</v>
      </c>
      <c r="D69" s="43">
        <v>108607</v>
      </c>
      <c r="E69" s="43">
        <v>40687</v>
      </c>
      <c r="F69" s="43">
        <v>40201</v>
      </c>
      <c r="G69" s="44">
        <v>0.66691081715147982</v>
      </c>
      <c r="H69" s="44">
        <f t="shared" ref="H69:H132" si="22">(G69/$G$124)*100</f>
        <v>66.729417598735523</v>
      </c>
      <c r="I69" s="44">
        <v>0.65679958209994771</v>
      </c>
      <c r="J69" s="44">
        <v>0.67652177115655532</v>
      </c>
      <c r="K69" s="43">
        <v>32665.873</v>
      </c>
      <c r="L69" s="43">
        <v>6028903.2000000002</v>
      </c>
      <c r="M69" s="49">
        <v>57637</v>
      </c>
      <c r="N69" s="52">
        <v>7.448666666666667</v>
      </c>
      <c r="O69" s="52">
        <f t="shared" ref="O69:O132" si="23">N69/100</f>
        <v>7.4486666666666673E-2</v>
      </c>
      <c r="P69" s="51">
        <v>4414.4881790864283</v>
      </c>
      <c r="Q69" s="79">
        <f t="shared" si="19"/>
        <v>71.606614191442588</v>
      </c>
      <c r="R69" s="43">
        <v>13949.7</v>
      </c>
      <c r="S69" s="43">
        <v>17201.751</v>
      </c>
      <c r="T69" s="83">
        <f t="shared" ref="T69:T132" si="24">(R69/$R$124)*100</f>
        <v>70.568149051230037</v>
      </c>
      <c r="U69" s="84">
        <f t="shared" si="20"/>
        <v>0.70893741428706369</v>
      </c>
      <c r="V69" s="84">
        <f t="shared" ref="V69:V132" si="25">M69/H69</f>
        <v>863.74199077517767</v>
      </c>
      <c r="W69" s="84">
        <f t="shared" ref="W69:W132" si="26">(V69/$V$124)*100</f>
        <v>63.645687584291451</v>
      </c>
      <c r="X69" s="84">
        <f t="shared" ref="X69:X132" si="27">(M69/$M$124)*100</f>
        <v>42.470396651708405</v>
      </c>
      <c r="Y69" s="76">
        <f t="shared" si="17"/>
        <v>0.82387195548481396</v>
      </c>
      <c r="Z69">
        <f t="shared" si="21"/>
        <v>66.691081715147988</v>
      </c>
      <c r="AA69">
        <f t="shared" ref="AA69:AA132" si="28">LN(D69/U69)*100</f>
        <v>1193.94791706929</v>
      </c>
      <c r="AB69">
        <f t="shared" ref="AB69:AB132" si="29" xml:space="preserve"> LN(E69/U69)*100</f>
        <v>1095.7651939655193</v>
      </c>
      <c r="AC69">
        <f t="shared" ref="AC69:AC132" si="30">LN(C69/U69)*100</f>
        <v>1245.345065086025</v>
      </c>
      <c r="AD69">
        <f t="shared" ref="AD69:AD132" si="31">LN((Q69*T69/100)/U69)*100</f>
        <v>426.65841863725456</v>
      </c>
      <c r="AE69">
        <f t="shared" si="15"/>
        <v>0.77450343829468249</v>
      </c>
      <c r="AF69">
        <f t="shared" ref="AF69:AF132" si="32">LN(X69/H69)*100</f>
        <v>-45.183861529422146</v>
      </c>
      <c r="AG69">
        <f t="shared" si="16"/>
        <v>1.8621666666666667</v>
      </c>
      <c r="AH69" s="49"/>
    </row>
    <row r="70" spans="1:34" ht="16" customHeight="1">
      <c r="A70" s="56">
        <v>1996</v>
      </c>
      <c r="B70" s="57">
        <v>3</v>
      </c>
      <c r="C70" s="69">
        <v>183352</v>
      </c>
      <c r="D70" s="43">
        <v>109123</v>
      </c>
      <c r="E70" s="43">
        <v>40784</v>
      </c>
      <c r="F70" s="43">
        <v>40349</v>
      </c>
      <c r="G70" s="44">
        <v>0.67180614337449274</v>
      </c>
      <c r="H70" s="44">
        <f t="shared" si="22"/>
        <v>67.219231617966329</v>
      </c>
      <c r="I70" s="44">
        <v>0.66165208555354527</v>
      </c>
      <c r="J70" s="44">
        <v>0.68460361243734136</v>
      </c>
      <c r="K70" s="43">
        <v>32739.75</v>
      </c>
      <c r="L70" s="43">
        <v>6155250.5</v>
      </c>
      <c r="M70" s="49">
        <v>59108</v>
      </c>
      <c r="N70" s="52">
        <v>7.2153333333333336</v>
      </c>
      <c r="O70" s="52">
        <f t="shared" si="23"/>
        <v>7.2153333333333333E-2</v>
      </c>
      <c r="P70" s="51">
        <v>4398.1717464761023</v>
      </c>
      <c r="Q70" s="79">
        <f t="shared" si="19"/>
        <v>73.107268964806735</v>
      </c>
      <c r="R70" s="43">
        <v>14108.2</v>
      </c>
      <c r="S70" s="43">
        <v>17306.771000000001</v>
      </c>
      <c r="T70" s="83">
        <f t="shared" si="24"/>
        <v>71.369962109906567</v>
      </c>
      <c r="U70" s="84">
        <f t="shared" si="20"/>
        <v>0.71326561362260965</v>
      </c>
      <c r="V70" s="84">
        <f t="shared" si="25"/>
        <v>879.3316819795607</v>
      </c>
      <c r="W70" s="84">
        <f t="shared" si="26"/>
        <v>64.794429484681473</v>
      </c>
      <c r="X70" s="84">
        <f t="shared" si="27"/>
        <v>43.554317630847905</v>
      </c>
      <c r="Y70" s="76">
        <f t="shared" si="17"/>
        <v>0.82573522080931183</v>
      </c>
      <c r="Z70">
        <f t="shared" si="21"/>
        <v>67.180614337449271</v>
      </c>
      <c r="AA70">
        <f t="shared" si="28"/>
        <v>1193.8132363682789</v>
      </c>
      <c r="AB70">
        <f t="shared" si="29"/>
        <v>1095.3946524930691</v>
      </c>
      <c r="AC70">
        <f t="shared" si="30"/>
        <v>1245.7064479854039</v>
      </c>
      <c r="AD70">
        <f t="shared" si="31"/>
        <v>429.2536094867981</v>
      </c>
      <c r="AE70">
        <f t="shared" ref="AE70:AE133" si="33">(LN(G70)-LN(G69))*100</f>
        <v>0.7313492227411067</v>
      </c>
      <c r="AF70">
        <f t="shared" si="32"/>
        <v>-43.395055106761248</v>
      </c>
      <c r="AG70">
        <f t="shared" ref="AG70:AG133" si="34">N70/4</f>
        <v>1.8038333333333334</v>
      </c>
      <c r="AH70" s="49"/>
    </row>
    <row r="71" spans="1:34" ht="16" customHeight="1">
      <c r="A71" s="56">
        <v>1996</v>
      </c>
      <c r="B71" s="57">
        <v>4</v>
      </c>
      <c r="C71" s="69">
        <v>184086</v>
      </c>
      <c r="D71" s="43">
        <v>109544</v>
      </c>
      <c r="E71" s="43">
        <v>40762</v>
      </c>
      <c r="F71" s="43">
        <v>40256</v>
      </c>
      <c r="G71" s="44">
        <v>0.67528763729995767</v>
      </c>
      <c r="H71" s="44">
        <f t="shared" si="22"/>
        <v>67.567581136440324</v>
      </c>
      <c r="I71" s="44">
        <v>0.66571442766295708</v>
      </c>
      <c r="J71" s="44">
        <v>0.68462900752209155</v>
      </c>
      <c r="K71" s="43">
        <v>32813.447999999997</v>
      </c>
      <c r="L71" s="43">
        <v>6276932.9000000004</v>
      </c>
      <c r="M71" s="49">
        <v>59899</v>
      </c>
      <c r="N71" s="52">
        <v>6.6343333333333332</v>
      </c>
      <c r="O71" s="52">
        <f t="shared" si="23"/>
        <v>6.6343333333333337E-2</v>
      </c>
      <c r="P71" s="51">
        <v>4408.2791711066702</v>
      </c>
      <c r="Q71" s="79">
        <f t="shared" si="19"/>
        <v>74.552517691090628</v>
      </c>
      <c r="R71" s="43">
        <v>14221.1</v>
      </c>
      <c r="S71" s="43">
        <v>17353.609</v>
      </c>
      <c r="T71" s="83">
        <f t="shared" si="24"/>
        <v>71.941095828042705</v>
      </c>
      <c r="U71" s="84">
        <f t="shared" si="20"/>
        <v>0.71519595261021496</v>
      </c>
      <c r="V71" s="84">
        <f t="shared" si="25"/>
        <v>886.50502197266712</v>
      </c>
      <c r="W71" s="84">
        <f t="shared" si="26"/>
        <v>65.32300417598185</v>
      </c>
      <c r="X71" s="84">
        <f t="shared" si="27"/>
        <v>44.137173847366832</v>
      </c>
      <c r="Y71" s="76">
        <f t="shared" ref="Y71:Y134" si="35">K71/$K$124</f>
        <v>0.8275939715420817</v>
      </c>
      <c r="Z71">
        <f t="shared" si="21"/>
        <v>67.528763729995774</v>
      </c>
      <c r="AA71">
        <f t="shared" si="28"/>
        <v>1193.9280288252962</v>
      </c>
      <c r="AB71">
        <f t="shared" si="29"/>
        <v>1095.0704268087218</v>
      </c>
      <c r="AC71">
        <f t="shared" si="30"/>
        <v>1245.8357032943072</v>
      </c>
      <c r="AD71">
        <f t="shared" si="31"/>
        <v>431.73800114180727</v>
      </c>
      <c r="AE71">
        <f t="shared" si="33"/>
        <v>0.51689076541507339</v>
      </c>
      <c r="AF71">
        <f t="shared" si="32"/>
        <v>-42.58259272719198</v>
      </c>
      <c r="AG71">
        <f t="shared" si="34"/>
        <v>1.6585833333333333</v>
      </c>
      <c r="AH71" s="49"/>
    </row>
    <row r="72" spans="1:34" ht="16" customHeight="1">
      <c r="A72" s="56">
        <v>1997</v>
      </c>
      <c r="B72" s="57">
        <v>1</v>
      </c>
      <c r="C72" s="69">
        <v>186181</v>
      </c>
      <c r="D72" s="43">
        <v>110395</v>
      </c>
      <c r="E72" s="43">
        <v>41861</v>
      </c>
      <c r="F72" s="43">
        <v>41544</v>
      </c>
      <c r="G72" s="44">
        <v>0.67927984058523694</v>
      </c>
      <c r="H72" s="44">
        <f t="shared" si="22"/>
        <v>67.967030947886315</v>
      </c>
      <c r="I72" s="44">
        <v>0.672684382823031</v>
      </c>
      <c r="J72" s="44">
        <v>0.69283029122695772</v>
      </c>
      <c r="K72" s="43">
        <v>32887.07</v>
      </c>
      <c r="L72" s="43">
        <v>6267829.2000000002</v>
      </c>
      <c r="M72" s="49">
        <v>60999</v>
      </c>
      <c r="N72" s="52">
        <v>5.8833333333333337</v>
      </c>
      <c r="O72" s="52">
        <f t="shared" si="23"/>
        <v>5.8833333333333335E-2</v>
      </c>
      <c r="P72" s="51">
        <v>4497.0235646750107</v>
      </c>
      <c r="Q72" s="79">
        <f t="shared" si="19"/>
        <v>74.444391036541816</v>
      </c>
      <c r="R72" s="43">
        <v>14392.1</v>
      </c>
      <c r="S72" s="43">
        <v>17486.322</v>
      </c>
      <c r="T72" s="83">
        <f t="shared" si="24"/>
        <v>72.806143355069125</v>
      </c>
      <c r="U72" s="84">
        <f t="shared" si="20"/>
        <v>0.7206654662116081</v>
      </c>
      <c r="V72" s="84">
        <f t="shared" si="25"/>
        <v>897.47925059093654</v>
      </c>
      <c r="W72" s="84">
        <f t="shared" si="26"/>
        <v>66.131651125622582</v>
      </c>
      <c r="X72" s="84">
        <f t="shared" si="27"/>
        <v>44.947719786900102</v>
      </c>
      <c r="Y72" s="76">
        <f t="shared" si="35"/>
        <v>0.82945080546495609</v>
      </c>
      <c r="Z72">
        <f t="shared" si="21"/>
        <v>67.927984058523691</v>
      </c>
      <c r="AA72">
        <f t="shared" si="28"/>
        <v>1193.9400357153249</v>
      </c>
      <c r="AB72">
        <f t="shared" si="29"/>
        <v>1096.9690120077778</v>
      </c>
      <c r="AC72">
        <f t="shared" si="30"/>
        <v>1246.2054833011064</v>
      </c>
      <c r="AD72">
        <f t="shared" si="31"/>
        <v>432.02628052373962</v>
      </c>
      <c r="AE72">
        <f t="shared" si="33"/>
        <v>0.58944495706376165</v>
      </c>
      <c r="AF72">
        <f t="shared" si="32"/>
        <v>-41.352271673747431</v>
      </c>
      <c r="AG72">
        <f t="shared" si="34"/>
        <v>1.4708333333333334</v>
      </c>
      <c r="AH72" s="49"/>
    </row>
    <row r="73" spans="1:34" ht="16" customHeight="1">
      <c r="A73" s="56">
        <v>1997</v>
      </c>
      <c r="B73" s="57">
        <v>2</v>
      </c>
      <c r="C73" s="69">
        <v>187882</v>
      </c>
      <c r="D73" s="43">
        <v>110353</v>
      </c>
      <c r="E73" s="43">
        <v>42718</v>
      </c>
      <c r="F73" s="43">
        <v>42173</v>
      </c>
      <c r="G73" s="44">
        <v>0.68251349251125704</v>
      </c>
      <c r="H73" s="44">
        <f t="shared" si="22"/>
        <v>68.290582019770241</v>
      </c>
      <c r="I73" s="44">
        <v>0.67858582505394449</v>
      </c>
      <c r="J73" s="44">
        <v>0.6934202060659882</v>
      </c>
      <c r="K73" s="43">
        <v>32984.86</v>
      </c>
      <c r="L73" s="43">
        <v>6281506.7000000002</v>
      </c>
      <c r="M73" s="49">
        <v>62116</v>
      </c>
      <c r="N73" s="52">
        <v>5.3476666666666661</v>
      </c>
      <c r="O73" s="52">
        <f t="shared" si="23"/>
        <v>5.3476666666666658E-2</v>
      </c>
      <c r="P73" s="51">
        <v>4669.8388250122061</v>
      </c>
      <c r="Q73" s="79">
        <f t="shared" si="19"/>
        <v>74.606841723360503</v>
      </c>
      <c r="R73" s="43">
        <v>14483.6</v>
      </c>
      <c r="S73" s="43">
        <v>17565.898000000001</v>
      </c>
      <c r="T73" s="83">
        <f t="shared" si="24"/>
        <v>73.269019663390281</v>
      </c>
      <c r="U73" s="84">
        <f t="shared" si="20"/>
        <v>0.72394503953407441</v>
      </c>
      <c r="V73" s="84">
        <f t="shared" si="25"/>
        <v>909.58369606540055</v>
      </c>
      <c r="W73" s="84">
        <f t="shared" si="26"/>
        <v>67.023579228316095</v>
      </c>
      <c r="X73" s="84">
        <f t="shared" si="27"/>
        <v>45.77079234549889</v>
      </c>
      <c r="Y73" s="76">
        <f t="shared" si="35"/>
        <v>0.83191718493465094</v>
      </c>
      <c r="Z73">
        <f t="shared" si="21"/>
        <v>68.251349251125703</v>
      </c>
      <c r="AA73">
        <f t="shared" si="28"/>
        <v>1193.4479399264644</v>
      </c>
      <c r="AB73">
        <f t="shared" si="29"/>
        <v>1098.5415457782406</v>
      </c>
      <c r="AC73">
        <f t="shared" si="30"/>
        <v>1246.6609186900539</v>
      </c>
      <c r="AD73">
        <f t="shared" si="31"/>
        <v>432.42396991499703</v>
      </c>
      <c r="AE73">
        <f t="shared" si="33"/>
        <v>0.47491171018502754</v>
      </c>
      <c r="AF73">
        <f t="shared" si="32"/>
        <v>-40.012569972869613</v>
      </c>
      <c r="AG73">
        <f t="shared" si="34"/>
        <v>1.3369166666666665</v>
      </c>
      <c r="AH73" s="49"/>
    </row>
    <row r="74" spans="1:34" ht="16" customHeight="1">
      <c r="A74" s="56">
        <v>1997</v>
      </c>
      <c r="B74" s="57">
        <v>3</v>
      </c>
      <c r="C74" s="69">
        <v>189782</v>
      </c>
      <c r="D74" s="43">
        <v>110899</v>
      </c>
      <c r="E74" s="43">
        <v>42753</v>
      </c>
      <c r="F74" s="43">
        <v>42413</v>
      </c>
      <c r="G74" s="44">
        <v>0.68636646257284673</v>
      </c>
      <c r="H74" s="44">
        <f t="shared" si="22"/>
        <v>68.67610050533537</v>
      </c>
      <c r="I74" s="44">
        <v>0.68179567585410139</v>
      </c>
      <c r="J74" s="44">
        <v>0.70421735092291182</v>
      </c>
      <c r="K74" s="43">
        <v>33082.892</v>
      </c>
      <c r="L74" s="43">
        <v>6375434.5</v>
      </c>
      <c r="M74" s="49">
        <v>63663</v>
      </c>
      <c r="N74" s="52">
        <v>5.2583333333333337</v>
      </c>
      <c r="O74" s="52">
        <f t="shared" si="23"/>
        <v>5.2583333333333336E-2</v>
      </c>
      <c r="P74" s="51">
        <v>4826.7279944401907</v>
      </c>
      <c r="Q74" s="79">
        <f t="shared" si="19"/>
        <v>75.722442938594966</v>
      </c>
      <c r="R74" s="43">
        <v>14627.5</v>
      </c>
      <c r="S74" s="43">
        <v>17632.705999999998</v>
      </c>
      <c r="T74" s="83">
        <f t="shared" si="24"/>
        <v>73.99697486303414</v>
      </c>
      <c r="U74" s="84">
        <f t="shared" si="20"/>
        <v>0.72669840404758745</v>
      </c>
      <c r="V74" s="84">
        <f t="shared" si="25"/>
        <v>927.00371062934903</v>
      </c>
      <c r="W74" s="84">
        <f t="shared" si="26"/>
        <v>68.307190325717812</v>
      </c>
      <c r="X74" s="84">
        <f t="shared" si="27"/>
        <v>46.910714680460686</v>
      </c>
      <c r="Y74" s="76">
        <f t="shared" si="35"/>
        <v>0.83438966793059255</v>
      </c>
      <c r="Z74">
        <f t="shared" si="21"/>
        <v>68.636646257284667</v>
      </c>
      <c r="AA74">
        <f t="shared" si="28"/>
        <v>1193.5618893691258</v>
      </c>
      <c r="AB74">
        <f t="shared" si="29"/>
        <v>1098.2438384867328</v>
      </c>
      <c r="AC74">
        <f t="shared" si="30"/>
        <v>1247.2875061516509</v>
      </c>
      <c r="AD74">
        <f t="shared" si="31"/>
        <v>434.51723522896833</v>
      </c>
      <c r="AE74">
        <f t="shared" si="33"/>
        <v>0.56293909810566367</v>
      </c>
      <c r="AF74">
        <f t="shared" si="32"/>
        <v>-38.115514931967304</v>
      </c>
      <c r="AG74">
        <f t="shared" si="34"/>
        <v>1.3145833333333334</v>
      </c>
      <c r="AH74" s="49"/>
    </row>
    <row r="75" spans="1:34" ht="16" customHeight="1">
      <c r="A75" s="56">
        <v>1997</v>
      </c>
      <c r="B75" s="57">
        <v>4</v>
      </c>
      <c r="C75" s="69">
        <v>192523</v>
      </c>
      <c r="D75" s="43">
        <v>114307</v>
      </c>
      <c r="E75" s="43">
        <v>43976</v>
      </c>
      <c r="F75" s="43">
        <v>43395</v>
      </c>
      <c r="G75" s="44">
        <v>0.69128363883795707</v>
      </c>
      <c r="H75" s="44">
        <f t="shared" si="22"/>
        <v>69.168100784776954</v>
      </c>
      <c r="I75" s="44">
        <v>0.68761378038944576</v>
      </c>
      <c r="J75" s="44">
        <v>0.70775193120281343</v>
      </c>
      <c r="K75" s="43">
        <v>33181.065000000002</v>
      </c>
      <c r="L75" s="43">
        <v>6463539.9000000004</v>
      </c>
      <c r="M75" s="49">
        <v>64535</v>
      </c>
      <c r="N75" s="52">
        <v>4.9996666666666663</v>
      </c>
      <c r="O75" s="52">
        <f t="shared" si="23"/>
        <v>4.9996666666666661E-2</v>
      </c>
      <c r="P75" s="51">
        <v>4904.4096158725915</v>
      </c>
      <c r="Q75" s="79">
        <f t="shared" si="19"/>
        <v>76.768890223730153</v>
      </c>
      <c r="R75" s="43">
        <v>14776.9</v>
      </c>
      <c r="S75" s="43">
        <v>17705.613000000001</v>
      </c>
      <c r="T75" s="83">
        <f t="shared" si="24"/>
        <v>74.752753228751942</v>
      </c>
      <c r="U75" s="84">
        <f t="shared" si="20"/>
        <v>0.72970312723323461</v>
      </c>
      <c r="V75" s="84">
        <f t="shared" si="25"/>
        <v>933.01679918618436</v>
      </c>
      <c r="W75" s="84">
        <f t="shared" si="26"/>
        <v>68.750270736062987</v>
      </c>
      <c r="X75" s="84">
        <f t="shared" si="27"/>
        <v>47.55325655252706</v>
      </c>
      <c r="Y75" s="76">
        <f t="shared" si="35"/>
        <v>0.83686570711331432</v>
      </c>
      <c r="Z75">
        <f t="shared" si="21"/>
        <v>69.128363883795714</v>
      </c>
      <c r="AA75">
        <f t="shared" si="28"/>
        <v>1196.1760592829753</v>
      </c>
      <c r="AB75">
        <f t="shared" si="29"/>
        <v>1100.6516812117877</v>
      </c>
      <c r="AC75">
        <f t="shared" si="30"/>
        <v>1248.3088408669607</v>
      </c>
      <c r="AD75">
        <f t="shared" si="31"/>
        <v>436.4932843550103</v>
      </c>
      <c r="AE75">
        <f t="shared" si="33"/>
        <v>0.71385283405221434</v>
      </c>
      <c r="AF75">
        <f t="shared" si="32"/>
        <v>-37.468951147006663</v>
      </c>
      <c r="AG75">
        <f t="shared" si="34"/>
        <v>1.2499166666666666</v>
      </c>
      <c r="AH75" s="49"/>
    </row>
    <row r="76" spans="1:34" ht="16" customHeight="1">
      <c r="A76" s="41">
        <v>1998</v>
      </c>
      <c r="B76" s="42">
        <v>1</v>
      </c>
      <c r="C76" s="69">
        <v>194436</v>
      </c>
      <c r="D76" s="43">
        <v>114114</v>
      </c>
      <c r="E76" s="43">
        <v>45807</v>
      </c>
      <c r="F76" s="43">
        <v>45206</v>
      </c>
      <c r="G76" s="44">
        <v>0.69210434281717381</v>
      </c>
      <c r="H76" s="44">
        <f t="shared" si="22"/>
        <v>69.250218359039749</v>
      </c>
      <c r="I76" s="44">
        <v>0.68347122063442911</v>
      </c>
      <c r="J76" s="44">
        <v>0.70552254762781075</v>
      </c>
      <c r="K76" s="43">
        <v>33282.122000000003</v>
      </c>
      <c r="L76" s="43">
        <v>6497504.4000000004</v>
      </c>
      <c r="M76" s="49">
        <v>65015</v>
      </c>
      <c r="N76" s="52">
        <v>4.5956666666666672</v>
      </c>
      <c r="O76" s="52">
        <f t="shared" si="23"/>
        <v>4.5956666666666673E-2</v>
      </c>
      <c r="P76" s="51">
        <v>5058.6489890730973</v>
      </c>
      <c r="Q76" s="79">
        <f t="shared" si="19"/>
        <v>77.172294087919781</v>
      </c>
      <c r="R76" s="43">
        <v>14974.1</v>
      </c>
      <c r="S76" s="43">
        <v>17803.810000000001</v>
      </c>
      <c r="T76" s="83">
        <f t="shared" si="24"/>
        <v>75.750340201439727</v>
      </c>
      <c r="U76" s="84">
        <f t="shared" si="20"/>
        <v>0.73375012961518671</v>
      </c>
      <c r="V76" s="84">
        <f t="shared" si="25"/>
        <v>938.84180498779767</v>
      </c>
      <c r="W76" s="84">
        <f t="shared" si="26"/>
        <v>69.179492081540744</v>
      </c>
      <c r="X76" s="84">
        <f t="shared" si="27"/>
        <v>47.906949326141579</v>
      </c>
      <c r="Y76" s="76">
        <f t="shared" si="35"/>
        <v>0.83941448418733988</v>
      </c>
      <c r="Z76">
        <f t="shared" si="21"/>
        <v>69.210434281717383</v>
      </c>
      <c r="AA76">
        <f t="shared" si="28"/>
        <v>1195.4539958901948</v>
      </c>
      <c r="AB76">
        <f t="shared" si="29"/>
        <v>1104.1778928043855</v>
      </c>
      <c r="AC76">
        <f t="shared" si="30"/>
        <v>1248.7445070241233</v>
      </c>
      <c r="AD76">
        <f t="shared" si="31"/>
        <v>437.78999884362878</v>
      </c>
      <c r="AE76">
        <f t="shared" si="33"/>
        <v>0.11865132361754682</v>
      </c>
      <c r="AF76">
        <f t="shared" si="32"/>
        <v>-36.846572449010985</v>
      </c>
      <c r="AG76">
        <f t="shared" si="34"/>
        <v>1.1489166666666668</v>
      </c>
      <c r="AH76" s="49"/>
    </row>
    <row r="77" spans="1:34" ht="16" customHeight="1">
      <c r="A77" s="56">
        <v>1998</v>
      </c>
      <c r="B77" s="57">
        <v>2</v>
      </c>
      <c r="C77" s="69">
        <v>195906</v>
      </c>
      <c r="D77" s="43">
        <v>115736</v>
      </c>
      <c r="E77" s="43">
        <v>46188</v>
      </c>
      <c r="F77" s="43">
        <v>45649</v>
      </c>
      <c r="G77" s="44">
        <v>0.70153543025736831</v>
      </c>
      <c r="H77" s="44">
        <f t="shared" si="22"/>
        <v>70.193869228124356</v>
      </c>
      <c r="I77" s="44">
        <v>0.69002606847904668</v>
      </c>
      <c r="J77" s="44">
        <v>0.70640941452961914</v>
      </c>
      <c r="K77" s="43">
        <v>33398.538999999997</v>
      </c>
      <c r="L77" s="43">
        <v>6591560.7000000002</v>
      </c>
      <c r="M77" s="49">
        <v>66505</v>
      </c>
      <c r="N77" s="52">
        <v>4.3576666666666668</v>
      </c>
      <c r="O77" s="52">
        <f t="shared" si="23"/>
        <v>4.3576666666666666E-2</v>
      </c>
      <c r="P77" s="51">
        <v>5143.1426119662465</v>
      </c>
      <c r="Q77" s="79">
        <f t="shared" si="19"/>
        <v>78.289421526020718</v>
      </c>
      <c r="R77" s="43">
        <v>15107.2</v>
      </c>
      <c r="S77" s="43">
        <v>17905.777000000002</v>
      </c>
      <c r="T77" s="83">
        <f t="shared" si="24"/>
        <v>76.423660820429291</v>
      </c>
      <c r="U77" s="84">
        <f t="shared" si="20"/>
        <v>0.73795250536883006</v>
      </c>
      <c r="V77" s="84">
        <f t="shared" si="25"/>
        <v>947.44741572606813</v>
      </c>
      <c r="W77" s="84">
        <f t="shared" si="26"/>
        <v>69.81360506709612</v>
      </c>
      <c r="X77" s="84">
        <f t="shared" si="27"/>
        <v>49.004870644236647</v>
      </c>
      <c r="Y77" s="76">
        <f t="shared" si="35"/>
        <v>0.84235065862975167</v>
      </c>
      <c r="Z77">
        <f t="shared" si="21"/>
        <v>70.153543025736838</v>
      </c>
      <c r="AA77">
        <f t="shared" si="28"/>
        <v>1196.2942826630813</v>
      </c>
      <c r="AB77">
        <f t="shared" si="29"/>
        <v>1104.4351115393133</v>
      </c>
      <c r="AC77">
        <f t="shared" si="30"/>
        <v>1248.9266043656357</v>
      </c>
      <c r="AD77">
        <f t="shared" si="31"/>
        <v>439.54104631930198</v>
      </c>
      <c r="AE77">
        <f t="shared" si="33"/>
        <v>1.3534676023714998</v>
      </c>
      <c r="AF77">
        <f t="shared" si="32"/>
        <v>-35.934128021184833</v>
      </c>
      <c r="AG77">
        <f t="shared" si="34"/>
        <v>1.0894166666666667</v>
      </c>
      <c r="AH77" s="49"/>
    </row>
    <row r="78" spans="1:34" ht="16" customHeight="1">
      <c r="A78" s="56">
        <v>1998</v>
      </c>
      <c r="B78" s="57">
        <v>3</v>
      </c>
      <c r="C78" s="69">
        <v>198256</v>
      </c>
      <c r="D78" s="43">
        <v>116246</v>
      </c>
      <c r="E78" s="43">
        <v>48555</v>
      </c>
      <c r="F78" s="43">
        <v>47562</v>
      </c>
      <c r="G78" s="44">
        <v>0.70497740295375677</v>
      </c>
      <c r="H78" s="44">
        <f t="shared" si="22"/>
        <v>70.538264351900835</v>
      </c>
      <c r="I78" s="44">
        <v>0.69364198309574876</v>
      </c>
      <c r="J78" s="44">
        <v>0.71798599521703976</v>
      </c>
      <c r="K78" s="43">
        <v>33515.292000000001</v>
      </c>
      <c r="L78" s="43">
        <v>6794688.5</v>
      </c>
      <c r="M78" s="49">
        <v>67928</v>
      </c>
      <c r="N78" s="52">
        <v>4.3103333333333333</v>
      </c>
      <c r="O78" s="52">
        <f t="shared" si="23"/>
        <v>4.3103333333333334E-2</v>
      </c>
      <c r="P78" s="51">
        <v>5318.1816013042244</v>
      </c>
      <c r="Q78" s="79">
        <f t="shared" si="19"/>
        <v>80.702015247239615</v>
      </c>
      <c r="R78" s="43">
        <v>15314</v>
      </c>
      <c r="S78" s="43">
        <v>18045.904999999999</v>
      </c>
      <c r="T78" s="83">
        <f t="shared" si="24"/>
        <v>77.46981186480977</v>
      </c>
      <c r="U78" s="84">
        <f t="shared" si="20"/>
        <v>0.74372761407661303</v>
      </c>
      <c r="V78" s="84">
        <f t="shared" si="25"/>
        <v>962.99505841427049</v>
      </c>
      <c r="W78" s="84">
        <f t="shared" si="26"/>
        <v>70.959248580753993</v>
      </c>
      <c r="X78" s="84">
        <f t="shared" si="27"/>
        <v>50.053422346014699</v>
      </c>
      <c r="Y78" s="76">
        <f t="shared" si="35"/>
        <v>0.84529530738959724</v>
      </c>
      <c r="Z78">
        <f t="shared" si="21"/>
        <v>70.497740295375678</v>
      </c>
      <c r="AA78">
        <f t="shared" si="28"/>
        <v>1195.9544335551254</v>
      </c>
      <c r="AB78">
        <f t="shared" si="29"/>
        <v>1108.6532876324247</v>
      </c>
      <c r="AC78">
        <f t="shared" si="30"/>
        <v>1249.3394825152068</v>
      </c>
      <c r="AD78">
        <f t="shared" si="31"/>
        <v>443.15621185065214</v>
      </c>
      <c r="AE78">
        <f t="shared" si="33"/>
        <v>0.48943450582739634</v>
      </c>
      <c r="AF78">
        <f t="shared" si="32"/>
        <v>-34.306443737831955</v>
      </c>
      <c r="AG78">
        <f t="shared" si="34"/>
        <v>1.0775833333333333</v>
      </c>
      <c r="AH78" s="49"/>
    </row>
    <row r="79" spans="1:34" ht="16" customHeight="1">
      <c r="A79" s="56">
        <v>1998</v>
      </c>
      <c r="B79" s="57">
        <v>4</v>
      </c>
      <c r="C79" s="69">
        <v>200339</v>
      </c>
      <c r="D79" s="43">
        <v>118546</v>
      </c>
      <c r="E79" s="43">
        <v>49981</v>
      </c>
      <c r="F79" s="43">
        <v>48861</v>
      </c>
      <c r="G79" s="44">
        <v>0.71015129355742013</v>
      </c>
      <c r="H79" s="44">
        <f t="shared" si="22"/>
        <v>71.055950821849947</v>
      </c>
      <c r="I79" s="44">
        <v>0.70158203884488657</v>
      </c>
      <c r="J79" s="44">
        <v>0.72053886255124588</v>
      </c>
      <c r="K79" s="43">
        <v>33632.279000000002</v>
      </c>
      <c r="L79" s="43">
        <v>6746311.2999999998</v>
      </c>
      <c r="M79" s="49">
        <v>68913</v>
      </c>
      <c r="N79" s="52">
        <v>3.7173333333333338</v>
      </c>
      <c r="O79" s="52">
        <f t="shared" si="23"/>
        <v>3.7173333333333336E-2</v>
      </c>
      <c r="P79" s="51">
        <v>5521.0267976564346</v>
      </c>
      <c r="Q79" s="79">
        <f t="shared" si="19"/>
        <v>80.127428563535304</v>
      </c>
      <c r="R79" s="43">
        <v>15440.3</v>
      </c>
      <c r="S79" s="43">
        <v>18066.227999999999</v>
      </c>
      <c r="T79" s="83">
        <f t="shared" si="24"/>
        <v>78.108732933016995</v>
      </c>
      <c r="U79" s="84">
        <f t="shared" si="20"/>
        <v>0.74456518782538761</v>
      </c>
      <c r="V79" s="84">
        <f t="shared" si="25"/>
        <v>969.84136026519843</v>
      </c>
      <c r="W79" s="84">
        <f t="shared" si="26"/>
        <v>71.463725141307521</v>
      </c>
      <c r="X79" s="84">
        <f t="shared" si="27"/>
        <v>50.779229391869485</v>
      </c>
      <c r="Y79" s="76">
        <f t="shared" si="35"/>
        <v>0.84824585790622664</v>
      </c>
      <c r="Z79">
        <f t="shared" si="21"/>
        <v>71.015129355742019</v>
      </c>
      <c r="AA79">
        <f t="shared" si="28"/>
        <v>1197.8011221376603</v>
      </c>
      <c r="AB79">
        <f t="shared" si="29"/>
        <v>1111.4353083681817</v>
      </c>
      <c r="AC79">
        <f t="shared" si="30"/>
        <v>1250.2721082128701</v>
      </c>
      <c r="AD79">
        <f t="shared" si="31"/>
        <v>443.15047778872616</v>
      </c>
      <c r="AE79">
        <f t="shared" si="33"/>
        <v>0.73122871017957114</v>
      </c>
      <c r="AF79">
        <f t="shared" si="32"/>
        <v>-33.5980205709972</v>
      </c>
      <c r="AG79">
        <f t="shared" si="34"/>
        <v>0.92933333333333346</v>
      </c>
      <c r="AH79" s="49"/>
    </row>
    <row r="80" spans="1:34" ht="16" customHeight="1">
      <c r="A80" s="56">
        <v>1999</v>
      </c>
      <c r="B80" s="57">
        <v>1</v>
      </c>
      <c r="C80" s="69">
        <v>201961</v>
      </c>
      <c r="D80" s="43">
        <v>118909</v>
      </c>
      <c r="E80" s="43">
        <v>50711</v>
      </c>
      <c r="F80" s="43">
        <v>49523</v>
      </c>
      <c r="G80" s="44">
        <v>0.71620758463267664</v>
      </c>
      <c r="H80" s="44">
        <f t="shared" si="22"/>
        <v>71.661928061785005</v>
      </c>
      <c r="I80" s="44">
        <v>0.70761060517335383</v>
      </c>
      <c r="J80" s="44">
        <v>0.72051737042612418</v>
      </c>
      <c r="K80" s="43">
        <v>33754.197</v>
      </c>
      <c r="L80" s="43">
        <v>6834897.9000000004</v>
      </c>
      <c r="M80" s="49">
        <v>70065</v>
      </c>
      <c r="N80" s="52">
        <v>3.0696666666666665</v>
      </c>
      <c r="O80" s="52">
        <f t="shared" si="23"/>
        <v>3.0696666666666664E-2</v>
      </c>
      <c r="P80" s="51">
        <v>5582.3862351205362</v>
      </c>
      <c r="Q80" s="79">
        <f t="shared" si="19"/>
        <v>81.179591167295769</v>
      </c>
      <c r="R80" s="43">
        <v>15638.2</v>
      </c>
      <c r="S80" s="43">
        <v>18092.46</v>
      </c>
      <c r="T80" s="83">
        <f t="shared" si="24"/>
        <v>79.109861035932354</v>
      </c>
      <c r="U80" s="84">
        <f t="shared" si="20"/>
        <v>0.74564628975806746</v>
      </c>
      <c r="V80" s="84">
        <f t="shared" si="25"/>
        <v>977.71580942661524</v>
      </c>
      <c r="W80" s="84">
        <f t="shared" si="26"/>
        <v>72.043961758930024</v>
      </c>
      <c r="X80" s="84">
        <f t="shared" si="27"/>
        <v>51.628092048544339</v>
      </c>
      <c r="Y80" s="76">
        <f t="shared" si="35"/>
        <v>0.85132077407542861</v>
      </c>
      <c r="Z80">
        <f t="shared" si="21"/>
        <v>71.620758463267663</v>
      </c>
      <c r="AA80">
        <f t="shared" si="28"/>
        <v>1197.9617707309519</v>
      </c>
      <c r="AB80">
        <f t="shared" si="29"/>
        <v>1112.7402062205858</v>
      </c>
      <c r="AC80">
        <f t="shared" si="30"/>
        <v>1250.9333822071028</v>
      </c>
      <c r="AD80">
        <f t="shared" si="31"/>
        <v>445.58351553577484</v>
      </c>
      <c r="AE80">
        <f t="shared" si="33"/>
        <v>0.84920107600176542</v>
      </c>
      <c r="AF80">
        <f t="shared" si="32"/>
        <v>-32.789367331501424</v>
      </c>
      <c r="AG80">
        <f t="shared" si="34"/>
        <v>0.76741666666666664</v>
      </c>
      <c r="AH80" s="49"/>
    </row>
    <row r="81" spans="1:34" ht="16" customHeight="1">
      <c r="A81" s="56">
        <v>1999</v>
      </c>
      <c r="B81" s="57">
        <v>2</v>
      </c>
      <c r="C81" s="69">
        <v>205006</v>
      </c>
      <c r="D81" s="43">
        <v>120850</v>
      </c>
      <c r="E81" s="43">
        <v>52167</v>
      </c>
      <c r="F81" s="43">
        <v>51252</v>
      </c>
      <c r="G81" s="44">
        <v>0.71785703833058545</v>
      </c>
      <c r="H81" s="44">
        <f t="shared" si="22"/>
        <v>71.826968246749544</v>
      </c>
      <c r="I81" s="44">
        <v>0.71333801607742142</v>
      </c>
      <c r="J81" s="44">
        <v>0.72197765825403393</v>
      </c>
      <c r="K81" s="43">
        <v>33840.673999999999</v>
      </c>
      <c r="L81" s="43">
        <v>7025365.2000000002</v>
      </c>
      <c r="M81" s="49">
        <v>71356</v>
      </c>
      <c r="N81" s="52">
        <v>2.6140000000000003</v>
      </c>
      <c r="O81" s="52">
        <f t="shared" si="23"/>
        <v>2.6140000000000004E-2</v>
      </c>
      <c r="P81" s="51">
        <v>5752.3907387172731</v>
      </c>
      <c r="Q81" s="79">
        <f t="shared" si="19"/>
        <v>83.441813335199484</v>
      </c>
      <c r="R81" s="43">
        <v>15819.3</v>
      </c>
      <c r="S81" s="43">
        <v>18145.114999999998</v>
      </c>
      <c r="T81" s="83">
        <f t="shared" si="24"/>
        <v>80.026002013385465</v>
      </c>
      <c r="U81" s="84">
        <f t="shared" si="20"/>
        <v>0.7478163653247516</v>
      </c>
      <c r="V81" s="84">
        <f t="shared" si="25"/>
        <v>993.44301648467729</v>
      </c>
      <c r="W81" s="84">
        <f t="shared" si="26"/>
        <v>73.202836651758318</v>
      </c>
      <c r="X81" s="84">
        <f t="shared" si="27"/>
        <v>52.579378237578375</v>
      </c>
      <c r="Y81" s="76">
        <f t="shared" si="35"/>
        <v>0.85350182630368099</v>
      </c>
      <c r="Z81">
        <f t="shared" si="21"/>
        <v>71.785703833058548</v>
      </c>
      <c r="AA81">
        <f t="shared" si="28"/>
        <v>1199.2903218182307</v>
      </c>
      <c r="AB81">
        <f t="shared" si="29"/>
        <v>1115.2803222100856</v>
      </c>
      <c r="AC81">
        <f t="shared" si="30"/>
        <v>1252.1392358035598</v>
      </c>
      <c r="AD81">
        <f t="shared" si="31"/>
        <v>449.19287957560965</v>
      </c>
      <c r="AE81">
        <f t="shared" si="33"/>
        <v>0.2300390650292472</v>
      </c>
      <c r="AF81">
        <f t="shared" si="32"/>
        <v>-31.193601369846675</v>
      </c>
      <c r="AG81">
        <f t="shared" si="34"/>
        <v>0.65350000000000008</v>
      </c>
      <c r="AH81" s="49"/>
    </row>
    <row r="82" spans="1:34" ht="16" customHeight="1">
      <c r="A82" s="56">
        <v>1999</v>
      </c>
      <c r="B82" s="57">
        <v>3</v>
      </c>
      <c r="C82" s="69">
        <v>207456</v>
      </c>
      <c r="D82" s="43">
        <v>122696</v>
      </c>
      <c r="E82" s="43">
        <v>53149</v>
      </c>
      <c r="F82" s="43">
        <v>51821</v>
      </c>
      <c r="G82" s="44">
        <v>0.72222543575505171</v>
      </c>
      <c r="H82" s="44">
        <f t="shared" si="22"/>
        <v>72.264059096796814</v>
      </c>
      <c r="I82" s="44">
        <v>0.72055730302387067</v>
      </c>
      <c r="J82" s="44">
        <v>0.73542739779617916</v>
      </c>
      <c r="K82" s="43">
        <v>33927.258000000002</v>
      </c>
      <c r="L82" s="43">
        <v>6959162.9000000004</v>
      </c>
      <c r="M82" s="49">
        <v>73076</v>
      </c>
      <c r="N82" s="52">
        <v>2.6763333333333335</v>
      </c>
      <c r="O82" s="52">
        <f t="shared" si="23"/>
        <v>2.6763333333333333E-2</v>
      </c>
      <c r="P82" s="51">
        <v>5698.2693364297093</v>
      </c>
      <c r="Q82" s="79">
        <f t="shared" si="19"/>
        <v>82.655514003890588</v>
      </c>
      <c r="R82" s="43">
        <v>16006.6</v>
      </c>
      <c r="S82" s="43">
        <v>18290.366999999998</v>
      </c>
      <c r="T82" s="83">
        <f t="shared" si="24"/>
        <v>80.973507287140137</v>
      </c>
      <c r="U82" s="84">
        <f t="shared" si="20"/>
        <v>0.75380264993612778</v>
      </c>
      <c r="V82" s="84">
        <f t="shared" si="25"/>
        <v>1011.2357500166937</v>
      </c>
      <c r="W82" s="84">
        <f t="shared" si="26"/>
        <v>74.513911916992271</v>
      </c>
      <c r="X82" s="84">
        <f t="shared" si="27"/>
        <v>53.846777343030404</v>
      </c>
      <c r="Y82" s="76">
        <f t="shared" si="35"/>
        <v>0.85568557719849703</v>
      </c>
      <c r="Z82">
        <f t="shared" si="21"/>
        <v>72.222543575505171</v>
      </c>
      <c r="AA82">
        <f t="shared" si="28"/>
        <v>1200.0089713049272</v>
      </c>
      <c r="AB82">
        <f t="shared" si="29"/>
        <v>1116.3479251636306</v>
      </c>
      <c r="AC82">
        <f t="shared" si="30"/>
        <v>1252.5299230693377</v>
      </c>
      <c r="AD82">
        <f t="shared" si="31"/>
        <v>448.62580645269111</v>
      </c>
      <c r="AE82">
        <f t="shared" si="33"/>
        <v>0.60668897817868772</v>
      </c>
      <c r="AF82">
        <f t="shared" si="32"/>
        <v>-29.418434089495161</v>
      </c>
      <c r="AG82">
        <f t="shared" si="34"/>
        <v>0.66908333333333336</v>
      </c>
      <c r="AH82" s="49"/>
    </row>
    <row r="83" spans="1:34" ht="16" customHeight="1">
      <c r="A83" s="56">
        <v>1999</v>
      </c>
      <c r="B83" s="57">
        <v>4</v>
      </c>
      <c r="C83" s="69">
        <v>209897</v>
      </c>
      <c r="D83" s="43">
        <v>123968</v>
      </c>
      <c r="E83" s="43">
        <v>54278</v>
      </c>
      <c r="F83" s="43">
        <v>53016</v>
      </c>
      <c r="G83" s="44">
        <v>0.72738057237597487</v>
      </c>
      <c r="H83" s="44">
        <f t="shared" si="22"/>
        <v>72.779869090440954</v>
      </c>
      <c r="I83" s="44">
        <v>0.7335521352044666</v>
      </c>
      <c r="J83" s="44">
        <v>0.73827116675271043</v>
      </c>
      <c r="K83" s="43">
        <v>34013.743999999999</v>
      </c>
      <c r="L83" s="43">
        <v>7103403.9000000004</v>
      </c>
      <c r="M83" s="49">
        <v>74127</v>
      </c>
      <c r="N83" s="52">
        <v>3.4043333333333332</v>
      </c>
      <c r="O83" s="52">
        <f t="shared" si="23"/>
        <v>3.4043333333333335E-2</v>
      </c>
      <c r="P83" s="51">
        <v>5668.9536897324815</v>
      </c>
      <c r="Q83" s="79">
        <f t="shared" si="19"/>
        <v>84.368696202202855</v>
      </c>
      <c r="R83" s="43">
        <v>16139.2</v>
      </c>
      <c r="S83" s="43">
        <v>18386.755000000001</v>
      </c>
      <c r="T83" s="83">
        <f t="shared" si="24"/>
        <v>81.644298527395705</v>
      </c>
      <c r="U83" s="84">
        <f t="shared" si="20"/>
        <v>0.75777509782752583</v>
      </c>
      <c r="V83" s="84">
        <f t="shared" si="25"/>
        <v>1018.5096638176831</v>
      </c>
      <c r="W83" s="84">
        <f t="shared" si="26"/>
        <v>75.049897489347444</v>
      </c>
      <c r="X83" s="84">
        <f t="shared" si="27"/>
        <v>54.621217145257205</v>
      </c>
      <c r="Y83" s="76">
        <f t="shared" si="35"/>
        <v>0.85786685641739491</v>
      </c>
      <c r="Z83">
        <f t="shared" si="21"/>
        <v>72.738057237597488</v>
      </c>
      <c r="AA83">
        <f t="shared" si="28"/>
        <v>1200.5147388845012</v>
      </c>
      <c r="AB83">
        <f t="shared" si="29"/>
        <v>1117.9242909364532</v>
      </c>
      <c r="AC83">
        <f t="shared" si="30"/>
        <v>1253.1740855264682</v>
      </c>
      <c r="AD83">
        <f t="shared" si="31"/>
        <v>450.97668795917559</v>
      </c>
      <c r="AE83">
        <f t="shared" si="33"/>
        <v>0.71124958425302087</v>
      </c>
      <c r="AF83">
        <f t="shared" si="32"/>
        <v>-28.701699380765515</v>
      </c>
      <c r="AG83">
        <f t="shared" si="34"/>
        <v>0.8510833333333333</v>
      </c>
      <c r="AH83" s="49"/>
    </row>
    <row r="84" spans="1:34" ht="16" customHeight="1">
      <c r="A84" s="41">
        <v>2000</v>
      </c>
      <c r="B84" s="42">
        <v>1</v>
      </c>
      <c r="C84" s="70">
        <v>213243</v>
      </c>
      <c r="D84" s="43">
        <v>125893</v>
      </c>
      <c r="E84" s="43">
        <v>55013</v>
      </c>
      <c r="F84" s="43">
        <v>54083</v>
      </c>
      <c r="G84" s="44">
        <v>0.73478144651876032</v>
      </c>
      <c r="H84" s="44">
        <f t="shared" si="22"/>
        <v>73.520381927493105</v>
      </c>
      <c r="I84" s="44">
        <v>0.75153005565519659</v>
      </c>
      <c r="J84" s="44">
        <v>0.74730127965812232</v>
      </c>
      <c r="K84" s="43">
        <v>34117.49</v>
      </c>
      <c r="L84" s="43">
        <v>7219674.0999999996</v>
      </c>
      <c r="M84" s="55">
        <v>76179</v>
      </c>
      <c r="N84" s="45">
        <v>3.5236666666666667</v>
      </c>
      <c r="O84" s="52">
        <f t="shared" si="23"/>
        <v>3.5236666666666666E-2</v>
      </c>
      <c r="P84" s="51">
        <v>5765.9964772465828</v>
      </c>
      <c r="Q84" s="79">
        <f t="shared" si="19"/>
        <v>85.749663034339392</v>
      </c>
      <c r="R84" s="43">
        <v>16423.099999999999</v>
      </c>
      <c r="S84" s="43">
        <v>18624.578999999998</v>
      </c>
      <c r="T84" s="83">
        <f t="shared" si="24"/>
        <v>83.080479772558263</v>
      </c>
      <c r="U84" s="84">
        <f t="shared" si="20"/>
        <v>0.76757656115619532</v>
      </c>
      <c r="V84" s="84">
        <f t="shared" si="25"/>
        <v>1036.1616466455366</v>
      </c>
      <c r="W84" s="84">
        <f t="shared" si="26"/>
        <v>76.350601398968152</v>
      </c>
      <c r="X84" s="84">
        <f t="shared" si="27"/>
        <v>56.133253752459268</v>
      </c>
      <c r="Y84" s="76">
        <f t="shared" si="35"/>
        <v>0.86048345325207087</v>
      </c>
      <c r="Z84">
        <f t="shared" si="21"/>
        <v>73.478144651876036</v>
      </c>
      <c r="AA84">
        <f t="shared" si="28"/>
        <v>1200.7704669350869</v>
      </c>
      <c r="AB84">
        <f t="shared" si="29"/>
        <v>1117.9841850467926</v>
      </c>
      <c r="AC84">
        <f t="shared" si="30"/>
        <v>1253.4704690039209</v>
      </c>
      <c r="AD84">
        <f t="shared" si="31"/>
        <v>453.05887947853887</v>
      </c>
      <c r="AE84">
        <f t="shared" si="33"/>
        <v>1.0123279432770582</v>
      </c>
      <c r="AF84">
        <f t="shared" si="32"/>
        <v>-26.983427748521059</v>
      </c>
      <c r="AG84">
        <f t="shared" si="34"/>
        <v>0.88091666666666668</v>
      </c>
      <c r="AH84" s="55"/>
    </row>
    <row r="85" spans="1:34" ht="16" customHeight="1">
      <c r="A85" s="41">
        <v>2000</v>
      </c>
      <c r="B85" s="42">
        <v>2</v>
      </c>
      <c r="C85" s="69">
        <v>215860</v>
      </c>
      <c r="D85" s="43">
        <v>126565</v>
      </c>
      <c r="E85" s="43">
        <v>55834</v>
      </c>
      <c r="F85" s="43">
        <v>54723</v>
      </c>
      <c r="G85" s="44">
        <v>0.73965533215973311</v>
      </c>
      <c r="H85" s="44">
        <f t="shared" si="22"/>
        <v>74.008050656055786</v>
      </c>
      <c r="I85" s="44">
        <v>0.76289677101036124</v>
      </c>
      <c r="J85" s="44">
        <v>0.75034962272350181</v>
      </c>
      <c r="K85" s="43">
        <v>34285.919999999998</v>
      </c>
      <c r="L85" s="43">
        <v>7267511.5</v>
      </c>
      <c r="M85" s="49">
        <v>77647</v>
      </c>
      <c r="N85" s="45">
        <v>4.2576666666666663</v>
      </c>
      <c r="O85" s="52">
        <f t="shared" si="23"/>
        <v>4.2576666666666665E-2</v>
      </c>
      <c r="P85" s="51">
        <v>5778.3093868726801</v>
      </c>
      <c r="Q85" s="79">
        <f t="shared" si="19"/>
        <v>86.317838394282418</v>
      </c>
      <c r="R85" s="43">
        <v>16628.900000000001</v>
      </c>
      <c r="S85" s="43">
        <v>18754.192000000003</v>
      </c>
      <c r="T85" s="83">
        <f t="shared" si="24"/>
        <v>84.121572059470765</v>
      </c>
      <c r="U85" s="84">
        <f t="shared" si="20"/>
        <v>0.77291831416017687</v>
      </c>
      <c r="V85" s="84">
        <f t="shared" si="25"/>
        <v>1049.1696418387755</v>
      </c>
      <c r="W85" s="84">
        <f t="shared" si="26"/>
        <v>77.30910846127253</v>
      </c>
      <c r="X85" s="84">
        <f t="shared" si="27"/>
        <v>57.214964151763667</v>
      </c>
      <c r="Y85" s="76">
        <f t="shared" si="35"/>
        <v>0.86473145707741816</v>
      </c>
      <c r="Z85">
        <f t="shared" si="21"/>
        <v>73.965533215973309</v>
      </c>
      <c r="AA85">
        <f t="shared" si="28"/>
        <v>1200.6093198943108</v>
      </c>
      <c r="AB85">
        <f t="shared" si="29"/>
        <v>1118.7720191575154</v>
      </c>
      <c r="AC85">
        <f t="shared" si="30"/>
        <v>1253.996723814812</v>
      </c>
      <c r="AD85">
        <f t="shared" si="31"/>
        <v>454.2711041601508</v>
      </c>
      <c r="AE85">
        <f t="shared" si="33"/>
        <v>0.66112070232920983</v>
      </c>
      <c r="AF85">
        <f t="shared" si="32"/>
        <v>-25.735840471971201</v>
      </c>
      <c r="AG85">
        <f t="shared" si="34"/>
        <v>1.0644166666666666</v>
      </c>
      <c r="AH85" s="49"/>
    </row>
    <row r="86" spans="1:34" ht="16" customHeight="1">
      <c r="A86" s="41">
        <v>2000</v>
      </c>
      <c r="B86" s="42">
        <v>3</v>
      </c>
      <c r="C86" s="69">
        <v>218204</v>
      </c>
      <c r="D86" s="43">
        <v>128065</v>
      </c>
      <c r="E86" s="43">
        <v>56650</v>
      </c>
      <c r="F86" s="43">
        <v>55626</v>
      </c>
      <c r="G86" s="44">
        <v>0.74847390515297607</v>
      </c>
      <c r="H86" s="44">
        <f t="shared" si="22"/>
        <v>74.890414871415885</v>
      </c>
      <c r="I86" s="44">
        <v>0.76726710531046638</v>
      </c>
      <c r="J86" s="44">
        <v>0.76507242415960641</v>
      </c>
      <c r="K86" s="43">
        <v>34454.86</v>
      </c>
      <c r="L86" s="43">
        <v>7318942.9000000004</v>
      </c>
      <c r="M86" s="49">
        <v>79289</v>
      </c>
      <c r="N86" s="45">
        <v>4.7346666666666666</v>
      </c>
      <c r="O86" s="52">
        <f t="shared" si="23"/>
        <v>4.7346666666666669E-2</v>
      </c>
      <c r="P86" s="51">
        <v>5987.6271459743275</v>
      </c>
      <c r="Q86" s="79">
        <f t="shared" si="19"/>
        <v>86.928700485603741</v>
      </c>
      <c r="R86" s="43">
        <v>16785.8</v>
      </c>
      <c r="S86" s="43">
        <v>18873.370999999999</v>
      </c>
      <c r="T86" s="83">
        <f t="shared" si="24"/>
        <v>84.915291106198481</v>
      </c>
      <c r="U86" s="84">
        <f t="shared" si="20"/>
        <v>0.77783004972112735</v>
      </c>
      <c r="V86" s="84">
        <f t="shared" si="25"/>
        <v>1058.7336194643376</v>
      </c>
      <c r="W86" s="84">
        <f t="shared" si="26"/>
        <v>78.013839664016743</v>
      </c>
      <c r="X86" s="84">
        <f t="shared" si="27"/>
        <v>58.424888181503341</v>
      </c>
      <c r="Y86" s="76">
        <f t="shared" si="35"/>
        <v>0.86899232370601265</v>
      </c>
      <c r="Z86">
        <f t="shared" si="21"/>
        <v>74.847390515297604</v>
      </c>
      <c r="AA86">
        <f t="shared" si="28"/>
        <v>1201.1540450263494</v>
      </c>
      <c r="AB86">
        <f t="shared" si="29"/>
        <v>1119.5894490211026</v>
      </c>
      <c r="AC86">
        <f t="shared" si="30"/>
        <v>1254.4432907773639</v>
      </c>
      <c r="AD86">
        <f t="shared" si="31"/>
        <v>455.28194701288936</v>
      </c>
      <c r="AE86">
        <f t="shared" si="33"/>
        <v>1.1852030053686569</v>
      </c>
      <c r="AF86">
        <f t="shared" si="32"/>
        <v>-24.828394344766416</v>
      </c>
      <c r="AG86">
        <f t="shared" si="34"/>
        <v>1.1836666666666666</v>
      </c>
      <c r="AH86" s="49"/>
    </row>
    <row r="87" spans="1:34" ht="16" customHeight="1">
      <c r="A87" s="41">
        <v>2000</v>
      </c>
      <c r="B87" s="42">
        <v>4</v>
      </c>
      <c r="C87" s="69">
        <v>220612</v>
      </c>
      <c r="D87" s="43">
        <v>127962</v>
      </c>
      <c r="E87" s="43">
        <v>57258</v>
      </c>
      <c r="F87" s="43">
        <v>56384</v>
      </c>
      <c r="G87" s="44">
        <v>0.75508585208420209</v>
      </c>
      <c r="H87" s="44">
        <f t="shared" si="22"/>
        <v>75.551989637587724</v>
      </c>
      <c r="I87" s="44">
        <v>0.77832363791146419</v>
      </c>
      <c r="J87" s="44">
        <v>0.77181507009893557</v>
      </c>
      <c r="K87" s="43">
        <v>34624.107000000004</v>
      </c>
      <c r="L87" s="43">
        <v>7449107.9000000004</v>
      </c>
      <c r="M87" s="49">
        <v>80148</v>
      </c>
      <c r="N87" s="45">
        <v>5.0116666666666667</v>
      </c>
      <c r="O87" s="52">
        <f t="shared" si="23"/>
        <v>5.011666666666667E-2</v>
      </c>
      <c r="P87" s="51">
        <v>6184.0669899064114</v>
      </c>
      <c r="Q87" s="79">
        <f t="shared" si="19"/>
        <v>88.474698924628129</v>
      </c>
      <c r="R87" s="43">
        <v>16926.3</v>
      </c>
      <c r="S87" s="43">
        <v>18957.821</v>
      </c>
      <c r="T87" s="83">
        <f t="shared" si="24"/>
        <v>85.626046530451177</v>
      </c>
      <c r="U87" s="84">
        <f t="shared" si="20"/>
        <v>0.78131049567320188</v>
      </c>
      <c r="V87" s="84">
        <f t="shared" si="25"/>
        <v>1060.8324199595363</v>
      </c>
      <c r="W87" s="84">
        <f t="shared" si="26"/>
        <v>78.168491865768914</v>
      </c>
      <c r="X87" s="84">
        <f t="shared" si="27"/>
        <v>59.057850874284327</v>
      </c>
      <c r="Y87" s="76">
        <f t="shared" si="35"/>
        <v>0.87326093323773835</v>
      </c>
      <c r="Z87">
        <f t="shared" si="21"/>
        <v>75.508585208420214</v>
      </c>
      <c r="AA87">
        <f t="shared" si="28"/>
        <v>1200.6271270293369</v>
      </c>
      <c r="AB87">
        <f t="shared" si="29"/>
        <v>1120.2105296113029</v>
      </c>
      <c r="AC87">
        <f t="shared" si="30"/>
        <v>1255.0943427888612</v>
      </c>
      <c r="AD87">
        <f t="shared" si="31"/>
        <v>457.4318602523623</v>
      </c>
      <c r="AE87">
        <f t="shared" si="33"/>
        <v>0.87951137572968019</v>
      </c>
      <c r="AF87">
        <f t="shared" si="32"/>
        <v>-24.63035369473516</v>
      </c>
      <c r="AG87">
        <f t="shared" si="34"/>
        <v>1.2529166666666667</v>
      </c>
      <c r="AH87" s="49"/>
    </row>
    <row r="88" spans="1:34" ht="16" customHeight="1">
      <c r="A88" s="56">
        <v>2001</v>
      </c>
      <c r="B88" s="57">
        <v>1</v>
      </c>
      <c r="C88" s="69">
        <v>222813</v>
      </c>
      <c r="D88" s="43">
        <v>129707</v>
      </c>
      <c r="E88" s="43">
        <v>57721</v>
      </c>
      <c r="F88" s="43">
        <v>56946</v>
      </c>
      <c r="G88" s="44">
        <v>0.76263054669162034</v>
      </c>
      <c r="H88" s="44">
        <f t="shared" si="22"/>
        <v>76.306892788302378</v>
      </c>
      <c r="I88" s="44">
        <v>0.7840585818143504</v>
      </c>
      <c r="J88" s="44">
        <v>0.77603367590029837</v>
      </c>
      <c r="K88" s="43">
        <v>34794.686999999998</v>
      </c>
      <c r="L88" s="43">
        <v>7527200.5</v>
      </c>
      <c r="M88" s="49">
        <v>82408</v>
      </c>
      <c r="N88" s="52">
        <v>4.7280000000000006</v>
      </c>
      <c r="O88" s="52">
        <f t="shared" si="23"/>
        <v>4.728000000000001E-2</v>
      </c>
      <c r="P88" s="51">
        <v>6334.7488523954298</v>
      </c>
      <c r="Q88" s="79">
        <f t="shared" si="19"/>
        <v>89.402221973829953</v>
      </c>
      <c r="R88" s="43">
        <v>17092.5</v>
      </c>
      <c r="S88" s="43">
        <v>19028.48</v>
      </c>
      <c r="T88" s="83">
        <f t="shared" si="24"/>
        <v>86.466812021631242</v>
      </c>
      <c r="U88" s="84">
        <f t="shared" si="20"/>
        <v>0.78422257181917732</v>
      </c>
      <c r="V88" s="84">
        <f t="shared" si="25"/>
        <v>1079.9548636926402</v>
      </c>
      <c r="W88" s="84">
        <f t="shared" si="26"/>
        <v>79.577548149570802</v>
      </c>
      <c r="X88" s="84">
        <f t="shared" si="27"/>
        <v>60.723154350052688</v>
      </c>
      <c r="Y88" s="76">
        <f t="shared" si="35"/>
        <v>0.87756316260618639</v>
      </c>
      <c r="Z88">
        <f t="shared" si="21"/>
        <v>76.263054669162031</v>
      </c>
      <c r="AA88">
        <f t="shared" si="28"/>
        <v>1201.6095745844902</v>
      </c>
      <c r="AB88">
        <f t="shared" si="29"/>
        <v>1120.643874405017</v>
      </c>
      <c r="AC88">
        <f t="shared" si="30"/>
        <v>1255.7150539922618</v>
      </c>
      <c r="AD88">
        <f t="shared" si="31"/>
        <v>459.0798420735868</v>
      </c>
      <c r="AE88">
        <f t="shared" si="33"/>
        <v>0.99422484487313723</v>
      </c>
      <c r="AF88">
        <f t="shared" si="32"/>
        <v>-22.843819134618979</v>
      </c>
      <c r="AG88">
        <f t="shared" si="34"/>
        <v>1.1820000000000002</v>
      </c>
      <c r="AH88" s="49"/>
    </row>
    <row r="89" spans="1:34" ht="16" customHeight="1">
      <c r="A89" s="56">
        <v>2001</v>
      </c>
      <c r="B89" s="57">
        <v>2</v>
      </c>
      <c r="C89" s="69">
        <v>224584</v>
      </c>
      <c r="D89" s="43">
        <v>131378</v>
      </c>
      <c r="E89" s="43">
        <v>58718</v>
      </c>
      <c r="F89" s="43">
        <v>57740</v>
      </c>
      <c r="G89" s="44">
        <v>0.77132386991059021</v>
      </c>
      <c r="H89" s="44">
        <f t="shared" si="22"/>
        <v>77.176724826530759</v>
      </c>
      <c r="I89" s="44">
        <v>0.78889851056459992</v>
      </c>
      <c r="J89" s="44">
        <v>0.7813941451384554</v>
      </c>
      <c r="K89" s="43">
        <v>34936.315999999999</v>
      </c>
      <c r="L89" s="43">
        <v>7548717.9000000004</v>
      </c>
      <c r="M89" s="49">
        <v>83554</v>
      </c>
      <c r="N89" s="52">
        <v>4.5823333333333336</v>
      </c>
      <c r="O89" s="52">
        <f t="shared" si="23"/>
        <v>4.5823333333333334E-2</v>
      </c>
      <c r="P89" s="51">
        <v>6464.3492576148874</v>
      </c>
      <c r="Q89" s="79">
        <f t="shared" si="19"/>
        <v>89.657788883612639</v>
      </c>
      <c r="R89" s="43">
        <v>17195.8</v>
      </c>
      <c r="S89" s="43">
        <v>19106.964</v>
      </c>
      <c r="T89" s="83">
        <f t="shared" si="24"/>
        <v>86.989381668074685</v>
      </c>
      <c r="U89" s="84">
        <f t="shared" si="20"/>
        <v>0.78745714044087789</v>
      </c>
      <c r="V89" s="84">
        <f t="shared" si="25"/>
        <v>1082.6321042750048</v>
      </c>
      <c r="W89" s="84">
        <f t="shared" si="26"/>
        <v>79.774823284406196</v>
      </c>
      <c r="X89" s="84">
        <f t="shared" si="27"/>
        <v>61.567595847057355</v>
      </c>
      <c r="Y89" s="76">
        <f t="shared" si="35"/>
        <v>0.88113521351030155</v>
      </c>
      <c r="Z89">
        <f t="shared" si="21"/>
        <v>77.132386991059022</v>
      </c>
      <c r="AA89">
        <f t="shared" si="28"/>
        <v>1202.4780277913806</v>
      </c>
      <c r="AB89">
        <f t="shared" si="29"/>
        <v>1121.9447937363254</v>
      </c>
      <c r="AC89">
        <f t="shared" si="30"/>
        <v>1256.0951415593354</v>
      </c>
      <c r="AD89">
        <f t="shared" si="31"/>
        <v>459.55622873250769</v>
      </c>
      <c r="AE89">
        <f t="shared" si="33"/>
        <v>1.1334647492803052</v>
      </c>
      <c r="AF89">
        <f t="shared" si="32"/>
        <v>-22.596222900134023</v>
      </c>
      <c r="AG89">
        <f t="shared" si="34"/>
        <v>1.1455833333333334</v>
      </c>
      <c r="AH89" s="49"/>
    </row>
    <row r="90" spans="1:34" ht="16" customHeight="1">
      <c r="A90" s="56">
        <v>2001</v>
      </c>
      <c r="B90" s="57">
        <v>3</v>
      </c>
      <c r="C90" s="69">
        <v>226820</v>
      </c>
      <c r="D90" s="43">
        <v>133197</v>
      </c>
      <c r="E90" s="43">
        <v>59087</v>
      </c>
      <c r="F90" s="43">
        <v>58303</v>
      </c>
      <c r="G90" s="44">
        <v>0.77865267613085265</v>
      </c>
      <c r="H90" s="44">
        <f t="shared" si="22"/>
        <v>77.910026728666537</v>
      </c>
      <c r="I90" s="44">
        <v>0.79164022434523096</v>
      </c>
      <c r="J90" s="44">
        <v>0.79151932851340501</v>
      </c>
      <c r="K90" s="43">
        <v>35078.192000000003</v>
      </c>
      <c r="L90" s="43">
        <v>7627428</v>
      </c>
      <c r="M90" s="49">
        <v>85596</v>
      </c>
      <c r="N90" s="52">
        <v>4.2543333333333333</v>
      </c>
      <c r="O90" s="52">
        <f t="shared" si="23"/>
        <v>4.2543333333333336E-2</v>
      </c>
      <c r="P90" s="51">
        <v>6620.7447137389981</v>
      </c>
      <c r="Q90" s="79">
        <f t="shared" si="19"/>
        <v>90.59264611662806</v>
      </c>
      <c r="R90" s="43">
        <v>17303.599999999999</v>
      </c>
      <c r="S90" s="43">
        <v>19203.192999999999</v>
      </c>
      <c r="T90" s="83">
        <f t="shared" si="24"/>
        <v>87.53471572312408</v>
      </c>
      <c r="U90" s="84">
        <f t="shared" si="20"/>
        <v>0.79142303545002135</v>
      </c>
      <c r="V90" s="84">
        <f t="shared" si="25"/>
        <v>1098.651914189441</v>
      </c>
      <c r="W90" s="84">
        <f t="shared" si="26"/>
        <v>80.955258909700831</v>
      </c>
      <c r="X90" s="84">
        <f t="shared" si="27"/>
        <v>63.072263854809115</v>
      </c>
      <c r="Y90" s="76">
        <f t="shared" si="35"/>
        <v>0.88471349404657762</v>
      </c>
      <c r="Z90">
        <f t="shared" si="21"/>
        <v>77.865267613085265</v>
      </c>
      <c r="AA90">
        <f t="shared" si="28"/>
        <v>1203.3507157551599</v>
      </c>
      <c r="AB90">
        <f t="shared" si="29"/>
        <v>1122.0688856278364</v>
      </c>
      <c r="AC90">
        <f t="shared" si="30"/>
        <v>1256.5834673608651</v>
      </c>
      <c r="AD90">
        <f t="shared" si="31"/>
        <v>460.71609641152492</v>
      </c>
      <c r="AE90">
        <f t="shared" si="33"/>
        <v>0.94567377251723594</v>
      </c>
      <c r="AF90">
        <f t="shared" si="32"/>
        <v>-21.127354306165628</v>
      </c>
      <c r="AG90">
        <f t="shared" si="34"/>
        <v>1.0635833333333333</v>
      </c>
      <c r="AH90" s="49"/>
    </row>
    <row r="91" spans="1:34" ht="16" customHeight="1">
      <c r="A91" s="56">
        <v>2001</v>
      </c>
      <c r="B91" s="57">
        <v>4</v>
      </c>
      <c r="C91" s="69">
        <v>228428</v>
      </c>
      <c r="D91" s="43">
        <v>133207</v>
      </c>
      <c r="E91" s="43">
        <v>59377</v>
      </c>
      <c r="F91" s="43">
        <v>58633</v>
      </c>
      <c r="G91" s="44">
        <v>0.7869569404801513</v>
      </c>
      <c r="H91" s="44">
        <f t="shared" si="22"/>
        <v>78.740930515744836</v>
      </c>
      <c r="I91" s="44">
        <v>0.80401821499837978</v>
      </c>
      <c r="J91" s="44">
        <v>0.79151245805400616</v>
      </c>
      <c r="K91" s="43">
        <v>35220.108999999997</v>
      </c>
      <c r="L91" s="43">
        <v>7695901.2999999998</v>
      </c>
      <c r="M91" s="49">
        <v>86277</v>
      </c>
      <c r="N91" s="52">
        <v>3.424666666666667</v>
      </c>
      <c r="O91" s="52">
        <f t="shared" si="23"/>
        <v>3.4246666666666668E-2</v>
      </c>
      <c r="P91" s="51">
        <v>6896.1571762506846</v>
      </c>
      <c r="Q91" s="79">
        <f t="shared" si="19"/>
        <v>91.405918616261971</v>
      </c>
      <c r="R91" s="43">
        <v>17399.099999999999</v>
      </c>
      <c r="S91" s="43">
        <v>19335.437999999998</v>
      </c>
      <c r="T91" s="83">
        <f t="shared" si="24"/>
        <v>88.017827061317192</v>
      </c>
      <c r="U91" s="84">
        <f t="shared" si="20"/>
        <v>0.7968732613225149</v>
      </c>
      <c r="V91" s="84">
        <f t="shared" si="25"/>
        <v>1095.7071428403842</v>
      </c>
      <c r="W91" s="84">
        <f t="shared" si="26"/>
        <v>80.738270504261578</v>
      </c>
      <c r="X91" s="84">
        <f t="shared" si="27"/>
        <v>63.574065477374717</v>
      </c>
      <c r="Y91" s="76">
        <f t="shared" si="35"/>
        <v>0.88829280865134985</v>
      </c>
      <c r="Z91">
        <f t="shared" si="21"/>
        <v>78.695694048015127</v>
      </c>
      <c r="AA91">
        <f t="shared" si="28"/>
        <v>1202.6719220767652</v>
      </c>
      <c r="AB91">
        <f t="shared" si="29"/>
        <v>1121.8721857487681</v>
      </c>
      <c r="AC91">
        <f t="shared" si="30"/>
        <v>1256.6035973701685</v>
      </c>
      <c r="AD91">
        <f t="shared" si="31"/>
        <v>461.47390521881783</v>
      </c>
      <c r="AE91">
        <f t="shared" si="33"/>
        <v>1.0608445605587769</v>
      </c>
      <c r="AF91">
        <f t="shared" si="32"/>
        <v>-21.395749134930188</v>
      </c>
      <c r="AG91">
        <f t="shared" si="34"/>
        <v>0.85616666666666674</v>
      </c>
      <c r="AH91" s="49"/>
    </row>
    <row r="92" spans="1:34" ht="16" customHeight="1">
      <c r="A92" s="56">
        <v>2002</v>
      </c>
      <c r="B92" s="57">
        <v>1</v>
      </c>
      <c r="C92" s="69">
        <v>229727</v>
      </c>
      <c r="D92" s="43">
        <v>134686</v>
      </c>
      <c r="E92" s="43">
        <v>60008</v>
      </c>
      <c r="F92" s="43">
        <v>59458</v>
      </c>
      <c r="G92" s="44">
        <v>0.79420790764690263</v>
      </c>
      <c r="H92" s="44">
        <f t="shared" si="22"/>
        <v>79.466444038124791</v>
      </c>
      <c r="I92" s="44">
        <v>0.80882303474721651</v>
      </c>
      <c r="J92" s="44">
        <v>0.79389097604799308</v>
      </c>
      <c r="K92" s="43">
        <v>35470.216</v>
      </c>
      <c r="L92" s="43">
        <v>7707006.5</v>
      </c>
      <c r="M92" s="49">
        <v>87637</v>
      </c>
      <c r="N92" s="52">
        <v>3.3506666666666667</v>
      </c>
      <c r="O92" s="52">
        <f t="shared" si="23"/>
        <v>3.3506666666666664E-2</v>
      </c>
      <c r="P92" s="51">
        <v>7095.1884352030038</v>
      </c>
      <c r="Q92" s="79">
        <f t="shared" si="19"/>
        <v>91.537817528143464</v>
      </c>
      <c r="R92" s="43">
        <v>17495.8</v>
      </c>
      <c r="S92" s="43">
        <v>19610.524999999998</v>
      </c>
      <c r="T92" s="83">
        <f t="shared" si="24"/>
        <v>88.507008908471903</v>
      </c>
      <c r="U92" s="84">
        <f t="shared" si="20"/>
        <v>0.80821044824517096</v>
      </c>
      <c r="V92" s="84">
        <f t="shared" si="25"/>
        <v>1102.8176868963119</v>
      </c>
      <c r="W92" s="84">
        <f t="shared" si="26"/>
        <v>81.262218014480183</v>
      </c>
      <c r="X92" s="84">
        <f t="shared" si="27"/>
        <v>64.576195002615862</v>
      </c>
      <c r="Y92" s="76">
        <f t="shared" si="35"/>
        <v>0.89460080302732881</v>
      </c>
      <c r="Z92">
        <f t="shared" si="21"/>
        <v>79.420790764690267</v>
      </c>
      <c r="AA92">
        <f t="shared" si="28"/>
        <v>1202.3634220952015</v>
      </c>
      <c r="AB92">
        <f t="shared" si="29"/>
        <v>1121.5165964274252</v>
      </c>
      <c r="AC92">
        <f t="shared" si="30"/>
        <v>1255.7579725017561</v>
      </c>
      <c r="AD92">
        <f t="shared" si="31"/>
        <v>460.75965514330272</v>
      </c>
      <c r="AE92">
        <f t="shared" si="33"/>
        <v>0.9171741966137209</v>
      </c>
      <c r="AF92">
        <f t="shared" si="32"/>
        <v>-20.748900052068297</v>
      </c>
      <c r="AG92">
        <f t="shared" si="34"/>
        <v>0.83766666666666667</v>
      </c>
      <c r="AH92" s="49"/>
    </row>
    <row r="93" spans="1:34" ht="16" customHeight="1">
      <c r="A93" s="56">
        <v>2002</v>
      </c>
      <c r="B93" s="57">
        <v>2</v>
      </c>
      <c r="C93" s="69">
        <v>231454</v>
      </c>
      <c r="D93" s="43">
        <v>135186</v>
      </c>
      <c r="E93" s="43">
        <v>61027</v>
      </c>
      <c r="F93" s="43">
        <v>60270</v>
      </c>
      <c r="G93" s="44">
        <v>0.80323087957002259</v>
      </c>
      <c r="H93" s="44">
        <f t="shared" si="22"/>
        <v>80.369259895890039</v>
      </c>
      <c r="I93" s="44">
        <v>0.81898125103700015</v>
      </c>
      <c r="J93" s="44">
        <v>0.80407734528723385</v>
      </c>
      <c r="K93" s="43">
        <v>35660.125999999997</v>
      </c>
      <c r="L93" s="43">
        <v>7797390.4000000004</v>
      </c>
      <c r="M93" s="49">
        <v>89247</v>
      </c>
      <c r="N93" s="52">
        <v>3.4376666666666669</v>
      </c>
      <c r="O93" s="52">
        <f t="shared" si="23"/>
        <v>3.4376666666666666E-2</v>
      </c>
      <c r="P93" s="51">
        <v>7485.2326482823873</v>
      </c>
      <c r="Q93" s="79">
        <f t="shared" si="19"/>
        <v>92.61132706075928</v>
      </c>
      <c r="R93" s="43">
        <v>17652.400000000001</v>
      </c>
      <c r="S93" s="43">
        <v>19798.409</v>
      </c>
      <c r="T93" s="83">
        <f t="shared" si="24"/>
        <v>89.299210327959258</v>
      </c>
      <c r="U93" s="84">
        <f t="shared" si="20"/>
        <v>0.81595372956263168</v>
      </c>
      <c r="V93" s="84">
        <f t="shared" si="25"/>
        <v>1110.4618869902515</v>
      </c>
      <c r="W93" s="84">
        <f t="shared" si="26"/>
        <v>81.825488500582239</v>
      </c>
      <c r="X93" s="84">
        <f t="shared" si="27"/>
        <v>65.76253951411455</v>
      </c>
      <c r="Y93" s="76">
        <f t="shared" si="35"/>
        <v>0.89939055786002886</v>
      </c>
      <c r="Z93">
        <f t="shared" si="21"/>
        <v>80.323087957002258</v>
      </c>
      <c r="AA93">
        <f t="shared" si="28"/>
        <v>1201.7804516526564</v>
      </c>
      <c r="AB93">
        <f t="shared" si="29"/>
        <v>1122.2469297770749</v>
      </c>
      <c r="AC93">
        <f t="shared" si="30"/>
        <v>1255.5534058253602</v>
      </c>
      <c r="AD93">
        <f t="shared" si="31"/>
        <v>461.86315451781496</v>
      </c>
      <c r="AE93">
        <f t="shared" si="33"/>
        <v>1.1296918485644762</v>
      </c>
      <c r="AF93">
        <f t="shared" si="32"/>
        <v>-20.058139555350163</v>
      </c>
      <c r="AG93">
        <f t="shared" si="34"/>
        <v>0.85941666666666672</v>
      </c>
      <c r="AH93" s="49"/>
    </row>
    <row r="94" spans="1:34" ht="16" customHeight="1">
      <c r="A94" s="56">
        <v>2002</v>
      </c>
      <c r="B94" s="57">
        <v>3</v>
      </c>
      <c r="C94" s="69">
        <v>232854</v>
      </c>
      <c r="D94" s="43">
        <v>136296</v>
      </c>
      <c r="E94" s="43">
        <v>61392</v>
      </c>
      <c r="F94" s="43">
        <v>60918</v>
      </c>
      <c r="G94" s="44">
        <v>0.81095450368041777</v>
      </c>
      <c r="H94" s="44">
        <f t="shared" si="22"/>
        <v>81.142066282266526</v>
      </c>
      <c r="I94" s="44">
        <v>0.8244032962342821</v>
      </c>
      <c r="J94" s="44">
        <v>0.81222486353231205</v>
      </c>
      <c r="K94" s="43">
        <v>35847.010999999999</v>
      </c>
      <c r="L94" s="43">
        <v>7777969.5</v>
      </c>
      <c r="M94" s="49">
        <v>91308</v>
      </c>
      <c r="N94" s="52">
        <v>3.3413333333333335</v>
      </c>
      <c r="O94" s="52">
        <f t="shared" si="23"/>
        <v>3.3413333333333337E-2</v>
      </c>
      <c r="P94" s="51">
        <v>7762.4661956783657</v>
      </c>
      <c r="Q94" s="79">
        <f t="shared" si="19"/>
        <v>92.380660744280576</v>
      </c>
      <c r="R94" s="43">
        <v>17763.2</v>
      </c>
      <c r="S94" s="43">
        <v>19980.456000000002</v>
      </c>
      <c r="T94" s="83">
        <f t="shared" si="24"/>
        <v>89.859720655412616</v>
      </c>
      <c r="U94" s="84">
        <f t="shared" si="20"/>
        <v>0.82345645003909473</v>
      </c>
      <c r="V94" s="84">
        <f t="shared" si="25"/>
        <v>1125.2856155076151</v>
      </c>
      <c r="W94" s="84">
        <f t="shared" si="26"/>
        <v>82.917789678627031</v>
      </c>
      <c r="X94" s="84">
        <f t="shared" si="27"/>
        <v>67.281207860821894</v>
      </c>
      <c r="Y94" s="76">
        <f t="shared" si="35"/>
        <v>0.90410401861464518</v>
      </c>
      <c r="Z94">
        <f t="shared" si="21"/>
        <v>81.095450368041782</v>
      </c>
      <c r="AA94">
        <f t="shared" si="28"/>
        <v>1201.6828884972326</v>
      </c>
      <c r="AB94">
        <f t="shared" si="29"/>
        <v>1121.9279427233682</v>
      </c>
      <c r="AC94">
        <f t="shared" si="30"/>
        <v>1255.2411541450979</v>
      </c>
      <c r="AD94">
        <f t="shared" si="31"/>
        <v>461.32418811687489</v>
      </c>
      <c r="AE94">
        <f t="shared" si="33"/>
        <v>0.95697596258362272</v>
      </c>
      <c r="AF94">
        <f t="shared" si="32"/>
        <v>-18.732055484637762</v>
      </c>
      <c r="AG94">
        <f t="shared" si="34"/>
        <v>0.83533333333333337</v>
      </c>
      <c r="AH94" s="49"/>
    </row>
    <row r="95" spans="1:34" ht="16" customHeight="1">
      <c r="A95" s="56">
        <v>2002</v>
      </c>
      <c r="B95" s="57">
        <v>4</v>
      </c>
      <c r="C95" s="69">
        <v>234604</v>
      </c>
      <c r="D95" s="43">
        <v>136939</v>
      </c>
      <c r="E95" s="43">
        <v>62615</v>
      </c>
      <c r="F95" s="43">
        <v>61579</v>
      </c>
      <c r="G95" s="44">
        <v>0.81879251845663326</v>
      </c>
      <c r="H95" s="44">
        <f t="shared" si="22"/>
        <v>81.926318310717789</v>
      </c>
      <c r="I95" s="44">
        <v>0.84147193036587153</v>
      </c>
      <c r="J95" s="44">
        <v>0.81813800305245399</v>
      </c>
      <c r="K95" s="43">
        <v>36046.527999999998</v>
      </c>
      <c r="L95" s="43">
        <v>7938064.4000000004</v>
      </c>
      <c r="M95" s="49">
        <v>92498</v>
      </c>
      <c r="N95" s="52">
        <v>3.0953333333333339</v>
      </c>
      <c r="O95" s="52">
        <f t="shared" si="23"/>
        <v>3.095333333333334E-2</v>
      </c>
      <c r="P95" s="51">
        <v>7940.1127208362432</v>
      </c>
      <c r="Q95" s="79">
        <f t="shared" si="19"/>
        <v>94.282143212653537</v>
      </c>
      <c r="R95" s="43">
        <v>17860.099999999999</v>
      </c>
      <c r="S95" s="43">
        <v>20072.699000000001</v>
      </c>
      <c r="T95" s="83">
        <f t="shared" si="24"/>
        <v>90.349914254060906</v>
      </c>
      <c r="U95" s="84">
        <f t="shared" si="20"/>
        <v>0.82725806964782422</v>
      </c>
      <c r="V95" s="84">
        <f t="shared" si="25"/>
        <v>1129.0388962578245</v>
      </c>
      <c r="W95" s="84">
        <f t="shared" si="26"/>
        <v>83.19435390335525</v>
      </c>
      <c r="X95" s="84">
        <f t="shared" si="27"/>
        <v>68.158071195407885</v>
      </c>
      <c r="Y95" s="76">
        <f t="shared" si="35"/>
        <v>0.90913607335086677</v>
      </c>
      <c r="Z95">
        <f t="shared" si="21"/>
        <v>81.879251845663319</v>
      </c>
      <c r="AA95">
        <f t="shared" si="28"/>
        <v>1201.6929427620812</v>
      </c>
      <c r="AB95">
        <f t="shared" si="29"/>
        <v>1123.4398722438791</v>
      </c>
      <c r="AC95">
        <f t="shared" si="30"/>
        <v>1255.5292842795193</v>
      </c>
      <c r="AD95">
        <f t="shared" si="31"/>
        <v>463.44502696789851</v>
      </c>
      <c r="AE95">
        <f t="shared" si="33"/>
        <v>0.96187630364027443</v>
      </c>
      <c r="AF95">
        <f t="shared" si="32"/>
        <v>-18.399070220215911</v>
      </c>
      <c r="AG95">
        <f t="shared" si="34"/>
        <v>0.77383333333333348</v>
      </c>
      <c r="AH95" s="49"/>
    </row>
    <row r="96" spans="1:34" ht="16" customHeight="1">
      <c r="A96" s="56">
        <v>2003</v>
      </c>
      <c r="B96" s="57">
        <v>1</v>
      </c>
      <c r="C96" s="69">
        <v>236918</v>
      </c>
      <c r="D96" s="43">
        <v>136768</v>
      </c>
      <c r="E96" s="43">
        <v>64213</v>
      </c>
      <c r="F96" s="43">
        <v>63529</v>
      </c>
      <c r="G96" s="44">
        <v>0.82696966883056588</v>
      </c>
      <c r="H96" s="44">
        <f t="shared" si="22"/>
        <v>82.744503393395604</v>
      </c>
      <c r="I96" s="44">
        <v>0.84440176927072674</v>
      </c>
      <c r="J96" s="44">
        <v>0.82127398221806269</v>
      </c>
      <c r="K96" s="43">
        <v>36219.521000000001</v>
      </c>
      <c r="L96" s="43">
        <v>7936251.7000000002</v>
      </c>
      <c r="M96" s="49">
        <v>94048</v>
      </c>
      <c r="N96" s="52">
        <v>2.6876666666666669</v>
      </c>
      <c r="O96" s="52">
        <f t="shared" si="23"/>
        <v>2.687666666666667E-2</v>
      </c>
      <c r="P96" s="51">
        <v>8249.0261849049402</v>
      </c>
      <c r="Q96" s="79">
        <f t="shared" si="19"/>
        <v>94.260613374598606</v>
      </c>
      <c r="R96" s="43">
        <v>18051.900000000001</v>
      </c>
      <c r="S96" s="43">
        <v>20332.438000000002</v>
      </c>
      <c r="T96" s="83">
        <f t="shared" si="24"/>
        <v>91.320183936421543</v>
      </c>
      <c r="U96" s="84">
        <f t="shared" si="20"/>
        <v>0.83796271797400379</v>
      </c>
      <c r="V96" s="84">
        <f t="shared" si="25"/>
        <v>1136.6072203353945</v>
      </c>
      <c r="W96" s="84">
        <f t="shared" si="26"/>
        <v>83.75203338973219</v>
      </c>
      <c r="X96" s="84">
        <f t="shared" si="27"/>
        <v>69.300204110204774</v>
      </c>
      <c r="Y96" s="76">
        <f t="shared" si="35"/>
        <v>0.9134991614335024</v>
      </c>
      <c r="Z96">
        <f t="shared" si="21"/>
        <v>82.696966883056589</v>
      </c>
      <c r="AA96">
        <f t="shared" si="28"/>
        <v>1200.2823007459715</v>
      </c>
      <c r="AB96">
        <f t="shared" si="29"/>
        <v>1124.6742630172007</v>
      </c>
      <c r="AC96">
        <f t="shared" si="30"/>
        <v>1255.2251037468093</v>
      </c>
      <c r="AD96">
        <f t="shared" si="31"/>
        <v>463.20467473861288</v>
      </c>
      <c r="AE96">
        <f t="shared" si="33"/>
        <v>0.99373016686085114</v>
      </c>
      <c r="AF96">
        <f t="shared" si="32"/>
        <v>-17.730973629726808</v>
      </c>
      <c r="AG96">
        <f t="shared" si="34"/>
        <v>0.67191666666666672</v>
      </c>
      <c r="AH96" s="49"/>
    </row>
    <row r="97" spans="1:34" ht="16" customHeight="1">
      <c r="A97" s="56">
        <v>2003</v>
      </c>
      <c r="B97" s="57">
        <v>2</v>
      </c>
      <c r="C97" s="69">
        <v>238527</v>
      </c>
      <c r="D97" s="43">
        <v>138171</v>
      </c>
      <c r="E97" s="43">
        <v>64548</v>
      </c>
      <c r="F97" s="43">
        <v>64309</v>
      </c>
      <c r="G97" s="44">
        <v>0.8342158330084225</v>
      </c>
      <c r="H97" s="44">
        <f t="shared" si="22"/>
        <v>83.469536340796964</v>
      </c>
      <c r="I97" s="44">
        <v>0.85162263446795938</v>
      </c>
      <c r="J97" s="44">
        <v>0.82985575844424664</v>
      </c>
      <c r="K97" s="43">
        <v>36333.908000000003</v>
      </c>
      <c r="L97" s="43">
        <v>7947712.7999999998</v>
      </c>
      <c r="M97" s="49">
        <v>95836</v>
      </c>
      <c r="N97" s="52">
        <v>2.3616666666666668</v>
      </c>
      <c r="O97" s="52">
        <f t="shared" si="23"/>
        <v>2.3616666666666668E-2</v>
      </c>
      <c r="P97" s="51">
        <v>8337.5747350960646</v>
      </c>
      <c r="Q97" s="79">
        <f t="shared" si="19"/>
        <v>94.396739389345285</v>
      </c>
      <c r="R97" s="43">
        <v>18216.2</v>
      </c>
      <c r="S97" s="43">
        <v>20472.057000000001</v>
      </c>
      <c r="T97" s="83">
        <f t="shared" si="24"/>
        <v>92.15133778841242</v>
      </c>
      <c r="U97" s="84">
        <f t="shared" si="20"/>
        <v>0.8437168492159538</v>
      </c>
      <c r="V97" s="84">
        <f t="shared" si="25"/>
        <v>1148.1554133559832</v>
      </c>
      <c r="W97" s="84">
        <f t="shared" si="26"/>
        <v>84.602973477167168</v>
      </c>
      <c r="X97" s="84">
        <f t="shared" si="27"/>
        <v>70.617709691918861</v>
      </c>
      <c r="Y97" s="76">
        <f t="shared" si="35"/>
        <v>0.91638413687475395</v>
      </c>
      <c r="Z97">
        <f t="shared" si="21"/>
        <v>83.421583300842244</v>
      </c>
      <c r="AA97">
        <f t="shared" si="28"/>
        <v>1200.6185654871015</v>
      </c>
      <c r="AB97">
        <f t="shared" si="29"/>
        <v>1124.5102739446634</v>
      </c>
      <c r="AC97">
        <f t="shared" si="30"/>
        <v>1255.2176117835604</v>
      </c>
      <c r="AD97">
        <f t="shared" si="31"/>
        <v>463.57068751041169</v>
      </c>
      <c r="AE97">
        <f t="shared" si="33"/>
        <v>0.87241432446654721</v>
      </c>
      <c r="AF97">
        <f t="shared" si="32"/>
        <v>-16.720077250932668</v>
      </c>
      <c r="AG97">
        <f t="shared" si="34"/>
        <v>0.5904166666666667</v>
      </c>
      <c r="AH97" s="49"/>
    </row>
    <row r="98" spans="1:34" ht="16" customHeight="1">
      <c r="A98" s="56">
        <v>2003</v>
      </c>
      <c r="B98" s="57">
        <v>3</v>
      </c>
      <c r="C98" s="69">
        <v>240164</v>
      </c>
      <c r="D98" s="43">
        <v>139559</v>
      </c>
      <c r="E98" s="43">
        <v>65682</v>
      </c>
      <c r="F98" s="43">
        <v>65137</v>
      </c>
      <c r="G98" s="44">
        <v>0.84326959910727672</v>
      </c>
      <c r="H98" s="44">
        <f t="shared" si="22"/>
        <v>84.375433386270288</v>
      </c>
      <c r="I98" s="44">
        <v>0.85997205889125994</v>
      </c>
      <c r="J98" s="44">
        <v>0.83794667488302443</v>
      </c>
      <c r="K98" s="43">
        <v>36435.103999999999</v>
      </c>
      <c r="L98" s="43">
        <v>8018079.2000000002</v>
      </c>
      <c r="M98" s="49">
        <v>97453</v>
      </c>
      <c r="N98" s="52">
        <v>2.140333333333333</v>
      </c>
      <c r="O98" s="52">
        <f t="shared" si="23"/>
        <v>2.140333333333333E-2</v>
      </c>
      <c r="P98" s="51">
        <v>8229.9229860332725</v>
      </c>
      <c r="Q98" s="79">
        <f t="shared" si="19"/>
        <v>95.232496655582494</v>
      </c>
      <c r="R98" s="43">
        <v>18360.599999999999</v>
      </c>
      <c r="S98" s="43">
        <v>20635.368999999999</v>
      </c>
      <c r="T98" s="83">
        <f t="shared" si="24"/>
        <v>92.88182236679026</v>
      </c>
      <c r="U98" s="84">
        <f t="shared" si="20"/>
        <v>0.85044744233999381</v>
      </c>
      <c r="V98" s="84">
        <f t="shared" si="25"/>
        <v>1154.9925859801001</v>
      </c>
      <c r="W98" s="84">
        <f t="shared" si="26"/>
        <v>85.106777341564083</v>
      </c>
      <c r="X98" s="84">
        <f t="shared" si="27"/>
        <v>71.809212223032773</v>
      </c>
      <c r="Y98" s="76">
        <f t="shared" si="35"/>
        <v>0.91893641969319384</v>
      </c>
      <c r="Z98">
        <f t="shared" si="21"/>
        <v>84.326959910727666</v>
      </c>
      <c r="AA98">
        <f t="shared" si="28"/>
        <v>1200.8235395144306</v>
      </c>
      <c r="AB98">
        <f t="shared" si="29"/>
        <v>1125.457285957878</v>
      </c>
      <c r="AC98">
        <f t="shared" si="30"/>
        <v>1255.1069967537712</v>
      </c>
      <c r="AD98">
        <f t="shared" si="31"/>
        <v>464.4471672088402</v>
      </c>
      <c r="AE98">
        <f t="shared" si="33"/>
        <v>1.0794554562718606</v>
      </c>
      <c r="AF98">
        <f t="shared" si="32"/>
        <v>-16.126351384348023</v>
      </c>
      <c r="AG98">
        <f t="shared" si="34"/>
        <v>0.53508333333333324</v>
      </c>
      <c r="AH98" s="49"/>
    </row>
    <row r="99" spans="1:34" ht="16" customHeight="1">
      <c r="A99" s="56">
        <v>2003</v>
      </c>
      <c r="B99" s="57">
        <v>4</v>
      </c>
      <c r="C99" s="69">
        <v>242631</v>
      </c>
      <c r="D99" s="43">
        <v>141419</v>
      </c>
      <c r="E99" s="43">
        <v>66499</v>
      </c>
      <c r="F99" s="43">
        <v>66053</v>
      </c>
      <c r="G99" s="44">
        <v>0.8491989894119053</v>
      </c>
      <c r="H99" s="44">
        <f t="shared" si="22"/>
        <v>84.968713254534265</v>
      </c>
      <c r="I99" s="44">
        <v>0.87460069943832985</v>
      </c>
      <c r="J99" s="44">
        <v>0.84227013343327273</v>
      </c>
      <c r="K99" s="43">
        <v>36546.572999999997</v>
      </c>
      <c r="L99" s="43">
        <v>8199679.7000000002</v>
      </c>
      <c r="M99" s="49">
        <v>98886</v>
      </c>
      <c r="N99" s="52">
        <v>2.1413333333333333</v>
      </c>
      <c r="O99" s="52">
        <f t="shared" si="23"/>
        <v>2.1413333333333333E-2</v>
      </c>
      <c r="P99" s="51">
        <v>8239.4760939657208</v>
      </c>
      <c r="Q99" s="79">
        <f t="shared" si="19"/>
        <v>97.389405882533282</v>
      </c>
      <c r="R99" s="43">
        <v>18498.5</v>
      </c>
      <c r="S99" s="43">
        <v>20760.203000000001</v>
      </c>
      <c r="T99" s="83">
        <f t="shared" si="24"/>
        <v>93.579425021626179</v>
      </c>
      <c r="U99" s="84">
        <f t="shared" si="20"/>
        <v>0.85559223795848127</v>
      </c>
      <c r="V99" s="84">
        <f t="shared" si="25"/>
        <v>1163.7930740903982</v>
      </c>
      <c r="W99" s="84">
        <f t="shared" si="26"/>
        <v>85.755250060083426</v>
      </c>
      <c r="X99" s="84">
        <f t="shared" si="27"/>
        <v>72.865132524261114</v>
      </c>
      <c r="Y99" s="76">
        <f t="shared" si="35"/>
        <v>0.92174779972292498</v>
      </c>
      <c r="Z99">
        <f t="shared" si="21"/>
        <v>84.919898941190525</v>
      </c>
      <c r="AA99">
        <f t="shared" si="28"/>
        <v>1201.544376785743</v>
      </c>
      <c r="AB99">
        <f t="shared" si="29"/>
        <v>1126.0903562796718</v>
      </c>
      <c r="AC99">
        <f t="shared" si="30"/>
        <v>1255.5258423546231</v>
      </c>
      <c r="AD99">
        <f t="shared" si="31"/>
        <v>466.8319164606234</v>
      </c>
      <c r="AE99">
        <f t="shared" si="33"/>
        <v>0.70068237646891407</v>
      </c>
      <c r="AF99">
        <f t="shared" si="32"/>
        <v>-15.367287662575022</v>
      </c>
      <c r="AG99">
        <f t="shared" si="34"/>
        <v>0.53533333333333333</v>
      </c>
      <c r="AH99" s="49"/>
    </row>
    <row r="100" spans="1:34" ht="16" customHeight="1">
      <c r="A100" s="56">
        <v>2004</v>
      </c>
      <c r="B100" s="57">
        <v>1</v>
      </c>
      <c r="C100" s="69">
        <v>244105</v>
      </c>
      <c r="D100" s="43">
        <v>142329</v>
      </c>
      <c r="E100" s="43">
        <v>67061</v>
      </c>
      <c r="F100" s="43">
        <v>66568</v>
      </c>
      <c r="G100" s="44">
        <v>0.85788902316626037</v>
      </c>
      <c r="H100" s="44">
        <f t="shared" si="22"/>
        <v>85.838216157213608</v>
      </c>
      <c r="I100" s="44">
        <v>0.8830218723711093</v>
      </c>
      <c r="J100" s="44">
        <v>0.84840053678449223</v>
      </c>
      <c r="K100" s="43">
        <v>36626.629999999997</v>
      </c>
      <c r="L100" s="43">
        <v>8173421.7000000002</v>
      </c>
      <c r="M100" s="49">
        <v>100228</v>
      </c>
      <c r="N100" s="52">
        <v>2.0579999999999998</v>
      </c>
      <c r="O100" s="52">
        <f t="shared" si="23"/>
        <v>2.0579999999999998E-2</v>
      </c>
      <c r="P100" s="51">
        <v>8246.1884255197074</v>
      </c>
      <c r="Q100" s="79">
        <f t="shared" si="19"/>
        <v>97.077533820059472</v>
      </c>
      <c r="R100" s="43">
        <v>18743.5</v>
      </c>
      <c r="S100" s="43">
        <v>21001.21</v>
      </c>
      <c r="T100" s="83">
        <f t="shared" si="24"/>
        <v>94.818820601283903</v>
      </c>
      <c r="U100" s="84">
        <f t="shared" si="20"/>
        <v>0.8655248825715256</v>
      </c>
      <c r="V100" s="84">
        <f t="shared" si="25"/>
        <v>1167.6384306080097</v>
      </c>
      <c r="W100" s="84">
        <f t="shared" si="26"/>
        <v>86.038598979302321</v>
      </c>
      <c r="X100" s="84">
        <f t="shared" si="27"/>
        <v>73.853998570491711</v>
      </c>
      <c r="Y100" s="76">
        <f t="shared" si="35"/>
        <v>0.92376693195735959</v>
      </c>
      <c r="Z100">
        <f t="shared" si="21"/>
        <v>85.788902316626036</v>
      </c>
      <c r="AA100">
        <f t="shared" si="28"/>
        <v>1201.0315713532937</v>
      </c>
      <c r="AB100">
        <f t="shared" si="29"/>
        <v>1125.7777087346738</v>
      </c>
      <c r="AC100">
        <f t="shared" si="30"/>
        <v>1254.9772894998321</v>
      </c>
      <c r="AD100">
        <f t="shared" si="31"/>
        <v>466.67268654881877</v>
      </c>
      <c r="AE100">
        <f t="shared" si="33"/>
        <v>1.0181207712108313</v>
      </c>
      <c r="AF100">
        <f t="shared" si="32"/>
        <v>-15.037416508582451</v>
      </c>
      <c r="AG100">
        <f t="shared" si="34"/>
        <v>0.51449999999999996</v>
      </c>
      <c r="AH100" s="49"/>
    </row>
    <row r="101" spans="1:34" ht="16" customHeight="1">
      <c r="A101" s="56">
        <v>2004</v>
      </c>
      <c r="B101" s="57">
        <v>2</v>
      </c>
      <c r="C101" s="69">
        <v>245998</v>
      </c>
      <c r="D101" s="43">
        <v>143998</v>
      </c>
      <c r="E101" s="43">
        <v>68218</v>
      </c>
      <c r="F101" s="43">
        <v>67492</v>
      </c>
      <c r="G101" s="44">
        <v>0.86671842860511061</v>
      </c>
      <c r="H101" s="44">
        <f t="shared" si="22"/>
        <v>86.721664239813478</v>
      </c>
      <c r="I101" s="44">
        <v>0.8955431754874652</v>
      </c>
      <c r="J101" s="44">
        <v>0.86024111445992302</v>
      </c>
      <c r="K101" s="43">
        <v>36788.095000000001</v>
      </c>
      <c r="L101" s="43">
        <v>8230130.7999999998</v>
      </c>
      <c r="M101" s="49">
        <v>101946</v>
      </c>
      <c r="N101" s="52">
        <v>2.0726666666666667</v>
      </c>
      <c r="O101" s="52">
        <f t="shared" si="23"/>
        <v>2.0726666666666668E-2</v>
      </c>
      <c r="P101" s="51">
        <v>8319.2830918336604</v>
      </c>
      <c r="Q101" s="79">
        <f t="shared" si="19"/>
        <v>97.751080319337134</v>
      </c>
      <c r="R101" s="43">
        <v>18872</v>
      </c>
      <c r="S101" s="43">
        <v>21154.341</v>
      </c>
      <c r="T101" s="83">
        <f t="shared" si="24"/>
        <v>95.468870935920719</v>
      </c>
      <c r="U101" s="84">
        <f t="shared" si="20"/>
        <v>0.87183588516580768</v>
      </c>
      <c r="V101" s="84">
        <f t="shared" si="25"/>
        <v>1175.5540082589548</v>
      </c>
      <c r="W101" s="84">
        <f t="shared" si="26"/>
        <v>86.621866190578132</v>
      </c>
      <c r="X101" s="84">
        <f t="shared" si="27"/>
        <v>75.119923956053668</v>
      </c>
      <c r="Y101" s="76">
        <f t="shared" si="35"/>
        <v>0.92783927024424262</v>
      </c>
      <c r="Z101">
        <f t="shared" si="21"/>
        <v>86.671842860511063</v>
      </c>
      <c r="AA101">
        <f t="shared" si="28"/>
        <v>1201.4708767443838</v>
      </c>
      <c r="AB101">
        <f t="shared" si="29"/>
        <v>1126.7617816498066</v>
      </c>
      <c r="AC101">
        <f t="shared" si="30"/>
        <v>1255.0232762671189</v>
      </c>
      <c r="AD101">
        <f t="shared" si="31"/>
        <v>467.32083781119809</v>
      </c>
      <c r="AE101">
        <f t="shared" si="33"/>
        <v>1.0239411378280798</v>
      </c>
      <c r="AF101">
        <f t="shared" si="32"/>
        <v>-14.361790586456069</v>
      </c>
      <c r="AG101">
        <f t="shared" si="34"/>
        <v>0.51816666666666666</v>
      </c>
      <c r="AH101" s="49"/>
    </row>
    <row r="102" spans="1:34" ht="16" customHeight="1">
      <c r="A102" s="56">
        <v>2004</v>
      </c>
      <c r="B102" s="57">
        <v>3</v>
      </c>
      <c r="C102" s="69">
        <v>248476</v>
      </c>
      <c r="D102" s="43">
        <v>145252</v>
      </c>
      <c r="E102" s="43">
        <v>69155</v>
      </c>
      <c r="F102" s="43">
        <v>68649</v>
      </c>
      <c r="G102" s="44">
        <v>0.87515494454192755</v>
      </c>
      <c r="H102" s="44">
        <f t="shared" si="22"/>
        <v>87.565800787831677</v>
      </c>
      <c r="I102" s="44">
        <v>0.90533001209048936</v>
      </c>
      <c r="J102" s="44">
        <v>0.87053534546856493</v>
      </c>
      <c r="K102" s="43">
        <v>36965.885999999999</v>
      </c>
      <c r="L102" s="43">
        <v>8253021.4000000004</v>
      </c>
      <c r="M102" s="49">
        <v>103605</v>
      </c>
      <c r="N102" s="52">
        <v>2.1093333333333333</v>
      </c>
      <c r="O102" s="52">
        <f t="shared" si="23"/>
        <v>2.1093333333333332E-2</v>
      </c>
      <c r="P102" s="51">
        <v>8610.6957965641159</v>
      </c>
      <c r="Q102" s="79">
        <f t="shared" si="19"/>
        <v>98.022957028654787</v>
      </c>
      <c r="R102" s="43">
        <v>19044.400000000001</v>
      </c>
      <c r="S102" s="43">
        <v>21277.342000000001</v>
      </c>
      <c r="T102" s="83">
        <f t="shared" si="24"/>
        <v>96.341000723402331</v>
      </c>
      <c r="U102" s="84">
        <f t="shared" si="20"/>
        <v>0.8769051371794383</v>
      </c>
      <c r="V102" s="84">
        <f t="shared" si="25"/>
        <v>1183.1673903266258</v>
      </c>
      <c r="W102" s="84">
        <f t="shared" si="26"/>
        <v>87.182865819765965</v>
      </c>
      <c r="X102" s="84">
        <f t="shared" si="27"/>
        <v>76.342374604858847</v>
      </c>
      <c r="Y102" s="76">
        <f t="shared" si="35"/>
        <v>0.93232336956213313</v>
      </c>
      <c r="Z102">
        <f t="shared" si="21"/>
        <v>87.515494454192748</v>
      </c>
      <c r="AA102">
        <f t="shared" si="28"/>
        <v>1201.7581903855269</v>
      </c>
      <c r="AB102">
        <f t="shared" si="29"/>
        <v>1127.546210093155</v>
      </c>
      <c r="AC102">
        <f t="shared" si="30"/>
        <v>1255.4458000250604</v>
      </c>
      <c r="AD102">
        <f t="shared" si="31"/>
        <v>467.92819690776258</v>
      </c>
      <c r="AE102">
        <f t="shared" si="33"/>
        <v>0.96867912858158434</v>
      </c>
      <c r="AF102">
        <f t="shared" si="32"/>
        <v>-13.716236727300732</v>
      </c>
      <c r="AG102">
        <f t="shared" si="34"/>
        <v>0.52733333333333332</v>
      </c>
      <c r="AH102" s="49"/>
    </row>
    <row r="103" spans="1:34" ht="16" customHeight="1">
      <c r="A103" s="56">
        <v>2004</v>
      </c>
      <c r="B103" s="57">
        <v>4</v>
      </c>
      <c r="C103" s="69">
        <v>250006</v>
      </c>
      <c r="D103" s="43">
        <v>146581</v>
      </c>
      <c r="E103" s="43">
        <v>70342</v>
      </c>
      <c r="F103" s="43">
        <v>69503</v>
      </c>
      <c r="G103" s="44">
        <v>0.88533475196595279</v>
      </c>
      <c r="H103" s="44">
        <f t="shared" si="22"/>
        <v>88.584366693800774</v>
      </c>
      <c r="I103" s="44">
        <v>0.92565788527113935</v>
      </c>
      <c r="J103" s="44">
        <v>0.87359889753788011</v>
      </c>
      <c r="K103" s="43">
        <v>37192.722000000002</v>
      </c>
      <c r="L103" s="43">
        <v>8379986.5</v>
      </c>
      <c r="M103" s="49">
        <v>105541</v>
      </c>
      <c r="N103" s="52">
        <v>2.1616666666666666</v>
      </c>
      <c r="O103" s="52">
        <f t="shared" si="23"/>
        <v>2.1616666666666666E-2</v>
      </c>
      <c r="P103" s="51">
        <v>8953.83268608252</v>
      </c>
      <c r="Q103" s="79">
        <f t="shared" si="19"/>
        <v>99.530949548998777</v>
      </c>
      <c r="R103" s="43">
        <v>19220.7</v>
      </c>
      <c r="S103" s="43">
        <v>21385.403000000002</v>
      </c>
      <c r="T103" s="83">
        <f t="shared" si="24"/>
        <v>97.232859665009087</v>
      </c>
      <c r="U103" s="84">
        <f t="shared" si="20"/>
        <v>0.88135866553973585</v>
      </c>
      <c r="V103" s="84">
        <f t="shared" si="25"/>
        <v>1191.41789842909</v>
      </c>
      <c r="W103" s="84">
        <f t="shared" si="26"/>
        <v>87.790812714451306</v>
      </c>
      <c r="X103" s="84">
        <f t="shared" si="27"/>
        <v>77.768935458437412</v>
      </c>
      <c r="Y103" s="76">
        <f t="shared" si="35"/>
        <v>0.93804444179229696</v>
      </c>
      <c r="Z103">
        <f t="shared" si="21"/>
        <v>88.533475196595276</v>
      </c>
      <c r="AA103">
        <f t="shared" si="28"/>
        <v>1202.1624079713326</v>
      </c>
      <c r="AB103">
        <f t="shared" si="29"/>
        <v>1128.741496299124</v>
      </c>
      <c r="AC103">
        <f t="shared" si="30"/>
        <v>1255.553082060002</v>
      </c>
      <c r="AD103">
        <f t="shared" si="31"/>
        <v>469.86978013309295</v>
      </c>
      <c r="AE103">
        <f t="shared" si="33"/>
        <v>1.1564874140729389</v>
      </c>
      <c r="AF103">
        <f t="shared" si="32"/>
        <v>-13.021332960961093</v>
      </c>
      <c r="AG103">
        <f t="shared" si="34"/>
        <v>0.54041666666666666</v>
      </c>
      <c r="AH103" s="49"/>
    </row>
    <row r="104" spans="1:34" ht="16" customHeight="1">
      <c r="A104" s="56">
        <v>2005</v>
      </c>
      <c r="B104" s="57">
        <v>1</v>
      </c>
      <c r="C104" s="69">
        <v>252535</v>
      </c>
      <c r="D104" s="43">
        <v>147992</v>
      </c>
      <c r="E104" s="43">
        <v>71342</v>
      </c>
      <c r="F104" s="43">
        <v>71016</v>
      </c>
      <c r="G104" s="44">
        <v>0.89389193577127923</v>
      </c>
      <c r="H104" s="44">
        <f t="shared" si="22"/>
        <v>89.440576964993696</v>
      </c>
      <c r="I104" s="44">
        <v>0.93584544328038755</v>
      </c>
      <c r="J104" s="44">
        <v>0.87604059678901558</v>
      </c>
      <c r="K104" s="43">
        <v>37389.398999999998</v>
      </c>
      <c r="L104" s="43">
        <v>8315176.5999999996</v>
      </c>
      <c r="M104" s="49">
        <v>106898</v>
      </c>
      <c r="N104" s="52">
        <v>2.1353333333333335</v>
      </c>
      <c r="O104" s="52">
        <f t="shared" si="23"/>
        <v>2.1353333333333335E-2</v>
      </c>
      <c r="P104" s="51">
        <v>9162.9046201160436</v>
      </c>
      <c r="Q104" s="79">
        <f t="shared" si="19"/>
        <v>98.76118805986323</v>
      </c>
      <c r="R104" s="43">
        <v>19438.400000000001</v>
      </c>
      <c r="S104" s="43">
        <v>21506.495000000003</v>
      </c>
      <c r="T104" s="83">
        <f t="shared" si="24"/>
        <v>98.334151165790658</v>
      </c>
      <c r="U104" s="84">
        <f t="shared" si="20"/>
        <v>0.88634924175321839</v>
      </c>
      <c r="V104" s="84">
        <f t="shared" si="25"/>
        <v>1195.1845977227874</v>
      </c>
      <c r="W104" s="84">
        <f t="shared" si="26"/>
        <v>88.068365697901243</v>
      </c>
      <c r="X104" s="84">
        <f t="shared" si="27"/>
        <v>78.768854403843463</v>
      </c>
      <c r="Y104" s="76">
        <f t="shared" si="35"/>
        <v>0.94300486836925945</v>
      </c>
      <c r="Z104">
        <f t="shared" si="21"/>
        <v>89.389193577127926</v>
      </c>
      <c r="AA104">
        <f t="shared" si="28"/>
        <v>1202.5557725225003</v>
      </c>
      <c r="AB104">
        <f t="shared" si="29"/>
        <v>1129.58847212768</v>
      </c>
      <c r="AC104">
        <f t="shared" si="30"/>
        <v>1255.9949359946704</v>
      </c>
      <c r="AD104">
        <f t="shared" si="31"/>
        <v>469.65501207554297</v>
      </c>
      <c r="AE104">
        <f t="shared" si="33"/>
        <v>0.9619066355828223</v>
      </c>
      <c r="AF104">
        <f t="shared" si="32"/>
        <v>-12.705679019652885</v>
      </c>
      <c r="AG104">
        <f t="shared" si="34"/>
        <v>0.53383333333333338</v>
      </c>
      <c r="AH104" s="49"/>
    </row>
    <row r="105" spans="1:34" ht="16" customHeight="1">
      <c r="A105" s="56">
        <v>2005</v>
      </c>
      <c r="B105" s="57">
        <v>2</v>
      </c>
      <c r="C105" s="69">
        <v>255108</v>
      </c>
      <c r="D105" s="43">
        <v>149836</v>
      </c>
      <c r="E105" s="43">
        <v>73407</v>
      </c>
      <c r="F105" s="43">
        <v>72912</v>
      </c>
      <c r="G105" s="44">
        <v>0.90352713360615899</v>
      </c>
      <c r="H105" s="44">
        <f t="shared" si="22"/>
        <v>90.404650606378482</v>
      </c>
      <c r="I105" s="44">
        <v>0.94374039938556065</v>
      </c>
      <c r="J105" s="44">
        <v>0.88914546570917541</v>
      </c>
      <c r="K105" s="43">
        <v>37540.239000000001</v>
      </c>
      <c r="L105" s="43">
        <v>8588295.0999999996</v>
      </c>
      <c r="M105" s="49">
        <v>110006</v>
      </c>
      <c r="N105" s="52">
        <v>2.1146666666666665</v>
      </c>
      <c r="O105" s="52">
        <f t="shared" si="23"/>
        <v>2.1146666666666664E-2</v>
      </c>
      <c r="P105" s="51">
        <v>9478.0954455612682</v>
      </c>
      <c r="Q105" s="79">
        <f t="shared" si="19"/>
        <v>102.00507677548327</v>
      </c>
      <c r="R105" s="43">
        <v>19660.599999999999</v>
      </c>
      <c r="S105" s="43">
        <v>21656.645999999997</v>
      </c>
      <c r="T105" s="83">
        <f t="shared" si="24"/>
        <v>99.45820707517818</v>
      </c>
      <c r="U105" s="84">
        <f t="shared" si="20"/>
        <v>0.89253742932160096</v>
      </c>
      <c r="V105" s="84">
        <f t="shared" si="25"/>
        <v>1216.8179320659699</v>
      </c>
      <c r="W105" s="84">
        <f t="shared" si="26"/>
        <v>89.662439453395081</v>
      </c>
      <c r="X105" s="84">
        <f t="shared" si="27"/>
        <v>81.059015112997471</v>
      </c>
      <c r="Y105" s="76">
        <f t="shared" si="35"/>
        <v>0.94680923158849239</v>
      </c>
      <c r="Z105">
        <f t="shared" si="21"/>
        <v>90.352713360615894</v>
      </c>
      <c r="AA105">
        <f t="shared" si="28"/>
        <v>1203.0983470212625</v>
      </c>
      <c r="AB105">
        <f t="shared" si="29"/>
        <v>1131.7461406495254</v>
      </c>
      <c r="AC105">
        <f t="shared" si="30"/>
        <v>1256.3129092481522</v>
      </c>
      <c r="AD105">
        <f t="shared" si="31"/>
        <v>473.32767534909976</v>
      </c>
      <c r="AE105">
        <f t="shared" si="33"/>
        <v>1.0721250588894116</v>
      </c>
      <c r="AF105">
        <f t="shared" si="32"/>
        <v>-10.911823980809242</v>
      </c>
      <c r="AG105">
        <f t="shared" si="34"/>
        <v>0.52866666666666662</v>
      </c>
      <c r="AH105" s="49"/>
    </row>
    <row r="106" spans="1:34" ht="16" customHeight="1">
      <c r="A106" s="56">
        <v>2005</v>
      </c>
      <c r="B106" s="57">
        <v>3</v>
      </c>
      <c r="C106" s="69">
        <v>257527</v>
      </c>
      <c r="D106" s="43">
        <v>150810</v>
      </c>
      <c r="E106" s="43">
        <v>74386</v>
      </c>
      <c r="F106" s="43">
        <v>73941</v>
      </c>
      <c r="G106" s="44">
        <v>0.91092972775670122</v>
      </c>
      <c r="H106" s="44">
        <f t="shared" si="22"/>
        <v>91.145335543077124</v>
      </c>
      <c r="I106" s="44">
        <v>0.95400386794877001</v>
      </c>
      <c r="J106" s="44">
        <v>0.90007957032027053</v>
      </c>
      <c r="K106" s="43">
        <v>37653.392999999996</v>
      </c>
      <c r="L106" s="43">
        <v>8553758.1999999993</v>
      </c>
      <c r="M106" s="49">
        <v>112470</v>
      </c>
      <c r="N106" s="52">
        <v>2.1206666666666667</v>
      </c>
      <c r="O106" s="52">
        <f t="shared" si="23"/>
        <v>2.1206666666666665E-2</v>
      </c>
      <c r="P106" s="51">
        <v>10011.813830511101</v>
      </c>
      <c r="Q106" s="79">
        <f t="shared" si="19"/>
        <v>101.59487439013589</v>
      </c>
      <c r="R106" s="43">
        <v>19952.400000000001</v>
      </c>
      <c r="S106" s="43">
        <v>21770.136000000002</v>
      </c>
      <c r="T106" s="83">
        <f t="shared" si="24"/>
        <v>100.93435250433788</v>
      </c>
      <c r="U106" s="84">
        <f t="shared" si="20"/>
        <v>0.89721470357975308</v>
      </c>
      <c r="V106" s="84">
        <f t="shared" si="25"/>
        <v>1233.9633106824695</v>
      </c>
      <c r="W106" s="84">
        <f t="shared" si="26"/>
        <v>90.925813727882741</v>
      </c>
      <c r="X106" s="84">
        <f t="shared" si="27"/>
        <v>82.874638017552002</v>
      </c>
      <c r="Y106" s="76">
        <f t="shared" si="35"/>
        <v>0.94966310931130493</v>
      </c>
      <c r="Z106">
        <f t="shared" si="21"/>
        <v>91.09297277567012</v>
      </c>
      <c r="AA106">
        <f t="shared" si="28"/>
        <v>1203.2236133528454</v>
      </c>
      <c r="AB106">
        <f t="shared" si="29"/>
        <v>1132.5483119245314</v>
      </c>
      <c r="AC106">
        <f t="shared" si="30"/>
        <v>1256.7339936131748</v>
      </c>
      <c r="AD106">
        <f t="shared" si="31"/>
        <v>473.87533174526624</v>
      </c>
      <c r="AE106">
        <f t="shared" si="33"/>
        <v>0.81596155629521383</v>
      </c>
      <c r="AF106">
        <f t="shared" si="32"/>
        <v>-9.5126245714526689</v>
      </c>
      <c r="AG106">
        <f t="shared" si="34"/>
        <v>0.53016666666666667</v>
      </c>
      <c r="AH106" s="49"/>
    </row>
    <row r="107" spans="1:34" ht="16" customHeight="1">
      <c r="A107" s="56">
        <v>2005</v>
      </c>
      <c r="B107" s="57">
        <v>4</v>
      </c>
      <c r="C107" s="69">
        <v>260220</v>
      </c>
      <c r="D107" s="43">
        <v>152687</v>
      </c>
      <c r="E107" s="43">
        <v>75074</v>
      </c>
      <c r="F107" s="43">
        <v>74717</v>
      </c>
      <c r="G107" s="44">
        <v>0.92130120667127813</v>
      </c>
      <c r="H107" s="44">
        <f t="shared" si="22"/>
        <v>92.183079615910316</v>
      </c>
      <c r="I107" s="44">
        <v>0.96834723021534586</v>
      </c>
      <c r="J107" s="44">
        <v>0.90426820881934944</v>
      </c>
      <c r="K107" s="43">
        <v>37781.292000000001</v>
      </c>
      <c r="L107" s="43">
        <v>8682051.6999999993</v>
      </c>
      <c r="M107" s="49">
        <v>114670</v>
      </c>
      <c r="N107" s="52">
        <v>2.3376666666666668</v>
      </c>
      <c r="O107" s="52">
        <f t="shared" si="23"/>
        <v>2.3376666666666667E-2</v>
      </c>
      <c r="P107" s="51">
        <v>10209.186103811589</v>
      </c>
      <c r="Q107" s="79">
        <f t="shared" si="19"/>
        <v>103.11864461052519</v>
      </c>
      <c r="R107" s="43">
        <v>20084.8</v>
      </c>
      <c r="S107" s="43">
        <v>21937.723999999998</v>
      </c>
      <c r="T107" s="83">
        <f t="shared" si="24"/>
        <v>101.60413199309986</v>
      </c>
      <c r="U107" s="84">
        <f t="shared" si="20"/>
        <v>0.90412152390202938</v>
      </c>
      <c r="V107" s="84">
        <f t="shared" si="25"/>
        <v>1243.9376128220451</v>
      </c>
      <c r="W107" s="84">
        <f t="shared" si="26"/>
        <v>91.660780100511033</v>
      </c>
      <c r="X107" s="84">
        <f t="shared" si="27"/>
        <v>84.495729896618556</v>
      </c>
      <c r="Y107" s="76">
        <f t="shared" si="35"/>
        <v>0.95288887337505901</v>
      </c>
      <c r="Z107">
        <f t="shared" si="21"/>
        <v>92.130120667127812</v>
      </c>
      <c r="AA107">
        <f t="shared" si="28"/>
        <v>1203.693685186201</v>
      </c>
      <c r="AB107">
        <f t="shared" si="29"/>
        <v>1132.7021071279075</v>
      </c>
      <c r="AC107">
        <f t="shared" si="30"/>
        <v>1257.0074204587042</v>
      </c>
      <c r="AD107">
        <f t="shared" si="31"/>
        <v>475.25857308189308</v>
      </c>
      <c r="AE107">
        <f t="shared" si="33"/>
        <v>1.1321269056725383</v>
      </c>
      <c r="AF107">
        <f t="shared" si="32"/>
        <v>-8.707559613696942</v>
      </c>
      <c r="AG107">
        <f t="shared" si="34"/>
        <v>0.5844166666666667</v>
      </c>
      <c r="AH107" s="49"/>
    </row>
    <row r="108" spans="1:34" ht="16" customHeight="1">
      <c r="A108" s="56">
        <v>2006</v>
      </c>
      <c r="B108" s="57">
        <v>1</v>
      </c>
      <c r="C108" s="69">
        <v>263038</v>
      </c>
      <c r="D108" s="43">
        <v>154022</v>
      </c>
      <c r="E108" s="43">
        <v>77429</v>
      </c>
      <c r="F108" s="43">
        <v>76444</v>
      </c>
      <c r="G108" s="44">
        <v>0.93082748500216694</v>
      </c>
      <c r="H108" s="44">
        <f t="shared" si="22"/>
        <v>93.136255045900782</v>
      </c>
      <c r="I108" s="44">
        <v>0.98676155093924967</v>
      </c>
      <c r="J108" s="44">
        <v>0.91223331731830515</v>
      </c>
      <c r="K108" s="43">
        <v>37883.786999999997</v>
      </c>
      <c r="L108" s="43">
        <v>8775640.9000000004</v>
      </c>
      <c r="M108" s="49">
        <v>116507</v>
      </c>
      <c r="N108" s="52">
        <v>2.6060000000000003</v>
      </c>
      <c r="O108" s="52">
        <f t="shared" si="23"/>
        <v>2.6060000000000003E-2</v>
      </c>
      <c r="P108" s="51">
        <v>10371.49238210204</v>
      </c>
      <c r="Q108" s="79">
        <f t="shared" si="19"/>
        <v>104.23022419881347</v>
      </c>
      <c r="R108" s="43">
        <v>20362.2</v>
      </c>
      <c r="S108" s="43">
        <v>22250.381000000001</v>
      </c>
      <c r="T108" s="83">
        <f t="shared" si="24"/>
        <v>103.00743131472048</v>
      </c>
      <c r="U108" s="84">
        <f t="shared" si="20"/>
        <v>0.91700708683912535</v>
      </c>
      <c r="V108" s="84">
        <f t="shared" si="25"/>
        <v>1250.9306922699577</v>
      </c>
      <c r="W108" s="84">
        <f t="shared" si="26"/>
        <v>92.176072114269132</v>
      </c>
      <c r="X108" s="84">
        <f t="shared" si="27"/>
        <v>85.849341615639119</v>
      </c>
      <c r="Y108" s="76">
        <f t="shared" si="35"/>
        <v>0.95547391851000496</v>
      </c>
      <c r="Z108">
        <f t="shared" si="21"/>
        <v>93.082748500216695</v>
      </c>
      <c r="AA108">
        <f t="shared" si="28"/>
        <v>1203.1490806804109</v>
      </c>
      <c r="AB108">
        <f t="shared" si="29"/>
        <v>1134.3756744875095</v>
      </c>
      <c r="AC108">
        <f t="shared" si="30"/>
        <v>1256.6693865883315</v>
      </c>
      <c r="AD108">
        <f t="shared" si="31"/>
        <v>476.28731735438714</v>
      </c>
      <c r="AE108">
        <f t="shared" si="33"/>
        <v>1.0286933494697421</v>
      </c>
      <c r="AF108">
        <f t="shared" si="32"/>
        <v>-8.1469610644296093</v>
      </c>
      <c r="AG108">
        <f t="shared" si="34"/>
        <v>0.65150000000000008</v>
      </c>
      <c r="AH108" s="49"/>
    </row>
    <row r="109" spans="1:34" ht="16" customHeight="1">
      <c r="A109" s="56">
        <v>2006</v>
      </c>
      <c r="B109" s="57">
        <v>2</v>
      </c>
      <c r="C109" s="69">
        <v>265785</v>
      </c>
      <c r="D109" s="43">
        <v>155538</v>
      </c>
      <c r="E109" s="43">
        <v>78660</v>
      </c>
      <c r="F109" s="43">
        <v>78232</v>
      </c>
      <c r="G109" s="44">
        <v>0.93866847263765829</v>
      </c>
      <c r="H109" s="44">
        <f t="shared" si="22"/>
        <v>93.920804531167846</v>
      </c>
      <c r="I109" s="44">
        <v>0.99074547499744348</v>
      </c>
      <c r="J109" s="44">
        <v>0.92520798775861846</v>
      </c>
      <c r="K109" s="43">
        <v>37956.057000000001</v>
      </c>
      <c r="L109" s="43">
        <v>8774939.8000000007</v>
      </c>
      <c r="M109" s="49">
        <v>118931</v>
      </c>
      <c r="N109" s="52">
        <v>2.8796666666666666</v>
      </c>
      <c r="O109" s="52">
        <f t="shared" si="23"/>
        <v>2.8796666666666665E-2</v>
      </c>
      <c r="P109" s="51">
        <v>10783.560326481243</v>
      </c>
      <c r="Q109" s="79">
        <f t="shared" si="19"/>
        <v>104.2218970793451</v>
      </c>
      <c r="R109" s="43">
        <v>20504.3</v>
      </c>
      <c r="S109" s="43">
        <v>22358.326999999997</v>
      </c>
      <c r="T109" s="83">
        <f t="shared" si="24"/>
        <v>103.72628075092196</v>
      </c>
      <c r="U109" s="84">
        <f t="shared" si="20"/>
        <v>0.9214558756933896</v>
      </c>
      <c r="V109" s="84">
        <f t="shared" si="25"/>
        <v>1266.2902601151852</v>
      </c>
      <c r="W109" s="84">
        <f t="shared" si="26"/>
        <v>93.307857146081403</v>
      </c>
      <c r="X109" s="84">
        <f t="shared" si="27"/>
        <v>87.63549012239244</v>
      </c>
      <c r="Y109" s="76">
        <f t="shared" si="35"/>
        <v>0.95729665339368286</v>
      </c>
      <c r="Z109">
        <f t="shared" si="21"/>
        <v>93.866847263765834</v>
      </c>
      <c r="AA109">
        <f t="shared" si="28"/>
        <v>1203.644573988877</v>
      </c>
      <c r="AB109">
        <f t="shared" si="29"/>
        <v>1135.4690432137006</v>
      </c>
      <c r="AC109">
        <f t="shared" si="30"/>
        <v>1257.2243376411486</v>
      </c>
      <c r="AD109">
        <f t="shared" si="31"/>
        <v>476.49079658256943</v>
      </c>
      <c r="AE109">
        <f t="shared" si="33"/>
        <v>0.83883932255406224</v>
      </c>
      <c r="AF109">
        <f t="shared" si="32"/>
        <v>-6.9265867896208384</v>
      </c>
      <c r="AG109">
        <f t="shared" si="34"/>
        <v>0.71991666666666665</v>
      </c>
      <c r="AH109" s="49"/>
    </row>
    <row r="110" spans="1:34" ht="16" customHeight="1">
      <c r="A110" s="56">
        <v>2006</v>
      </c>
      <c r="B110" s="57">
        <v>3</v>
      </c>
      <c r="C110" s="69">
        <v>268409</v>
      </c>
      <c r="D110" s="43">
        <v>156444</v>
      </c>
      <c r="E110" s="43">
        <v>79784</v>
      </c>
      <c r="F110" s="43">
        <v>79088</v>
      </c>
      <c r="G110" s="44">
        <v>0.94913732400925455</v>
      </c>
      <c r="H110" s="44">
        <f t="shared" si="22"/>
        <v>94.968291446941876</v>
      </c>
      <c r="I110" s="44">
        <v>0.99830568480679749</v>
      </c>
      <c r="J110" s="44">
        <v>0.93104880979775506</v>
      </c>
      <c r="K110" s="43">
        <v>38043.784</v>
      </c>
      <c r="L110" s="43">
        <v>8890444.9000000004</v>
      </c>
      <c r="M110" s="49">
        <v>121718</v>
      </c>
      <c r="N110" s="52">
        <v>3.2126666666666668</v>
      </c>
      <c r="O110" s="52">
        <f t="shared" si="23"/>
        <v>3.2126666666666664E-2</v>
      </c>
      <c r="P110" s="51">
        <v>10959.869769665243</v>
      </c>
      <c r="Q110" s="79">
        <f t="shared" si="19"/>
        <v>105.59377664988523</v>
      </c>
      <c r="R110" s="43">
        <v>20705.400000000001</v>
      </c>
      <c r="S110" s="43">
        <v>22510.801000000003</v>
      </c>
      <c r="T110" s="83">
        <f t="shared" si="24"/>
        <v>104.74359687773489</v>
      </c>
      <c r="U110" s="84">
        <f t="shared" si="20"/>
        <v>0.92773980128363964</v>
      </c>
      <c r="V110" s="84">
        <f t="shared" si="25"/>
        <v>1281.6698936613279</v>
      </c>
      <c r="W110" s="84">
        <f t="shared" si="26"/>
        <v>94.441120739021017</v>
      </c>
      <c r="X110" s="84">
        <f t="shared" si="27"/>
        <v>89.689118789191738</v>
      </c>
      <c r="Y110" s="76">
        <f t="shared" si="35"/>
        <v>0.95950923210048233</v>
      </c>
      <c r="Z110">
        <f t="shared" si="21"/>
        <v>94.913732400925454</v>
      </c>
      <c r="AA110">
        <f t="shared" si="28"/>
        <v>1203.5457369510175</v>
      </c>
      <c r="AB110">
        <f t="shared" si="29"/>
        <v>1136.2082234141101</v>
      </c>
      <c r="AC110">
        <f t="shared" si="30"/>
        <v>1257.5271187618603</v>
      </c>
      <c r="AD110">
        <f t="shared" si="31"/>
        <v>478.0948651642131</v>
      </c>
      <c r="AE110">
        <f t="shared" si="33"/>
        <v>1.1091139467169449</v>
      </c>
      <c r="AF110">
        <f t="shared" si="32"/>
        <v>-5.7193606634279375</v>
      </c>
      <c r="AG110">
        <f t="shared" si="34"/>
        <v>0.8031666666666667</v>
      </c>
      <c r="AH110" s="49"/>
    </row>
    <row r="111" spans="1:34" ht="16" customHeight="1">
      <c r="A111" s="56">
        <v>2006</v>
      </c>
      <c r="B111" s="57">
        <v>4</v>
      </c>
      <c r="C111" s="69">
        <v>270959</v>
      </c>
      <c r="D111" s="43">
        <v>158293</v>
      </c>
      <c r="E111" s="43">
        <v>81217</v>
      </c>
      <c r="F111" s="43">
        <v>80401</v>
      </c>
      <c r="G111" s="44">
        <v>0.95545820585402219</v>
      </c>
      <c r="H111" s="44">
        <f t="shared" si="22"/>
        <v>95.600742973239377</v>
      </c>
      <c r="I111" s="44">
        <v>1.0088431735923682</v>
      </c>
      <c r="J111" s="44">
        <v>0.92958627355600054</v>
      </c>
      <c r="K111" s="43">
        <v>38157.087</v>
      </c>
      <c r="L111" s="43">
        <v>8917264.0999999996</v>
      </c>
      <c r="M111" s="49">
        <v>123996</v>
      </c>
      <c r="N111" s="52">
        <v>3.5946666666666665</v>
      </c>
      <c r="O111" s="52">
        <f t="shared" si="23"/>
        <v>3.5946666666666661E-2</v>
      </c>
      <c r="P111" s="51">
        <v>11484.077521751475</v>
      </c>
      <c r="Q111" s="79">
        <f t="shared" si="19"/>
        <v>105.91231420864435</v>
      </c>
      <c r="R111" s="43">
        <v>20864.8</v>
      </c>
      <c r="S111" s="43">
        <v>22681.645</v>
      </c>
      <c r="T111" s="83">
        <f t="shared" si="24"/>
        <v>105.5499628181326</v>
      </c>
      <c r="U111" s="84">
        <f t="shared" si="20"/>
        <v>0.93478081144629444</v>
      </c>
      <c r="V111" s="84">
        <f t="shared" si="25"/>
        <v>1297.0192086761192</v>
      </c>
      <c r="W111" s="84">
        <f t="shared" si="26"/>
        <v>95.572150280826122</v>
      </c>
      <c r="X111" s="84">
        <f t="shared" si="27"/>
        <v>91.36768574397064</v>
      </c>
      <c r="Y111" s="76">
        <f t="shared" si="35"/>
        <v>0.96236686777953784</v>
      </c>
      <c r="Z111">
        <f t="shared" si="21"/>
        <v>95.545820585402225</v>
      </c>
      <c r="AA111">
        <f t="shared" si="28"/>
        <v>1203.9646228491852</v>
      </c>
      <c r="AB111">
        <f t="shared" si="29"/>
        <v>1137.2323067279244</v>
      </c>
      <c r="AC111">
        <f t="shared" si="30"/>
        <v>1257.7166000339437</v>
      </c>
      <c r="AD111">
        <f t="shared" si="31"/>
        <v>478.40689668009605</v>
      </c>
      <c r="AE111">
        <f t="shared" si="33"/>
        <v>0.66375300709571938</v>
      </c>
      <c r="AF111">
        <f t="shared" si="32"/>
        <v>-4.5288723425328925</v>
      </c>
      <c r="AG111">
        <f t="shared" si="34"/>
        <v>0.89866666666666661</v>
      </c>
      <c r="AH111" s="49"/>
    </row>
    <row r="112" spans="1:34" ht="16" customHeight="1">
      <c r="A112" s="56">
        <v>2007</v>
      </c>
      <c r="B112" s="57">
        <v>1</v>
      </c>
      <c r="C112" s="69">
        <v>273730</v>
      </c>
      <c r="D112" s="43">
        <v>159265</v>
      </c>
      <c r="E112" s="43">
        <v>81840</v>
      </c>
      <c r="F112" s="43">
        <v>80893</v>
      </c>
      <c r="G112" s="44">
        <v>0.96453074197201627</v>
      </c>
      <c r="H112" s="44">
        <f t="shared" si="22"/>
        <v>96.508518099579433</v>
      </c>
      <c r="I112" s="44">
        <v>1.0162065938956399</v>
      </c>
      <c r="J112" s="44">
        <v>0.93944683389319683</v>
      </c>
      <c r="K112" s="43">
        <v>38273.006999999998</v>
      </c>
      <c r="L112" s="43">
        <v>8976447.6999999993</v>
      </c>
      <c r="M112" s="49">
        <v>127127</v>
      </c>
      <c r="N112" s="52">
        <v>3.8136666666666668</v>
      </c>
      <c r="O112" s="52">
        <f t="shared" si="23"/>
        <v>3.8136666666666666E-2</v>
      </c>
      <c r="P112" s="51">
        <v>11957.076322245099</v>
      </c>
      <c r="Q112" s="79">
        <f t="shared" si="19"/>
        <v>106.61525089066981</v>
      </c>
      <c r="R112" s="43">
        <v>21143</v>
      </c>
      <c r="S112" s="43">
        <v>22952.402000000002</v>
      </c>
      <c r="T112" s="83">
        <f t="shared" si="24"/>
        <v>106.95730914572763</v>
      </c>
      <c r="U112" s="84">
        <f t="shared" si="20"/>
        <v>0.94593954566353333</v>
      </c>
      <c r="V112" s="84">
        <f t="shared" si="25"/>
        <v>1317.2619630199667</v>
      </c>
      <c r="W112" s="84">
        <f t="shared" si="26"/>
        <v>97.063757766132952</v>
      </c>
      <c r="X112" s="84">
        <f t="shared" si="27"/>
        <v>93.674794231860346</v>
      </c>
      <c r="Y112" s="76">
        <f t="shared" si="35"/>
        <v>0.96529050729407939</v>
      </c>
      <c r="Z112">
        <f t="shared" si="21"/>
        <v>96.45307419720163</v>
      </c>
      <c r="AA112">
        <f t="shared" si="28"/>
        <v>1203.3901377711966</v>
      </c>
      <c r="AB112">
        <f t="shared" si="29"/>
        <v>1136.8098017816046</v>
      </c>
      <c r="AC112">
        <f t="shared" si="30"/>
        <v>1257.5474115273689</v>
      </c>
      <c r="AD112">
        <f t="shared" si="31"/>
        <v>479.20627741195131</v>
      </c>
      <c r="AE112">
        <f t="shared" si="33"/>
        <v>0.94506831975347816</v>
      </c>
      <c r="AF112">
        <f t="shared" si="32"/>
        <v>-2.9802126851407058</v>
      </c>
      <c r="AG112">
        <f t="shared" si="34"/>
        <v>0.95341666666666669</v>
      </c>
      <c r="AH112" s="49"/>
    </row>
    <row r="113" spans="1:34" ht="16" customHeight="1">
      <c r="A113" s="56">
        <v>2007</v>
      </c>
      <c r="B113" s="57">
        <v>2</v>
      </c>
      <c r="C113" s="69">
        <v>275949</v>
      </c>
      <c r="D113" s="43">
        <v>160710</v>
      </c>
      <c r="E113" s="43">
        <v>82794</v>
      </c>
      <c r="F113" s="43">
        <v>82336</v>
      </c>
      <c r="G113" s="44">
        <v>0.97205643071727021</v>
      </c>
      <c r="H113" s="44">
        <f t="shared" si="22"/>
        <v>97.261519571567987</v>
      </c>
      <c r="I113" s="44">
        <v>1.0202827438787407</v>
      </c>
      <c r="J113" s="44">
        <v>0.95256051272478381</v>
      </c>
      <c r="K113" s="43">
        <v>38475.169000000002</v>
      </c>
      <c r="L113" s="43">
        <v>9027289.5999999996</v>
      </c>
      <c r="M113" s="49">
        <v>129278</v>
      </c>
      <c r="N113" s="52">
        <v>4.056</v>
      </c>
      <c r="O113" s="52">
        <f t="shared" si="23"/>
        <v>4.0559999999999999E-2</v>
      </c>
      <c r="P113" s="51">
        <v>12131.174712473579</v>
      </c>
      <c r="Q113" s="79">
        <f t="shared" si="19"/>
        <v>107.21911136035855</v>
      </c>
      <c r="R113" s="43">
        <v>21218.5</v>
      </c>
      <c r="S113" s="43">
        <v>23004.57</v>
      </c>
      <c r="T113" s="83">
        <f t="shared" si="24"/>
        <v>107.33924533456091</v>
      </c>
      <c r="U113" s="84">
        <f t="shared" si="20"/>
        <v>0.94808955045249499</v>
      </c>
      <c r="V113" s="84">
        <f t="shared" si="25"/>
        <v>1329.1793154113052</v>
      </c>
      <c r="W113" s="84">
        <f t="shared" si="26"/>
        <v>97.94189972893173</v>
      </c>
      <c r="X113" s="84">
        <f t="shared" si="27"/>
        <v>95.259779973620411</v>
      </c>
      <c r="Y113" s="76">
        <f t="shared" si="35"/>
        <v>0.97038927205890679</v>
      </c>
      <c r="Z113">
        <f t="shared" si="21"/>
        <v>97.205643071727025</v>
      </c>
      <c r="AA113">
        <f t="shared" si="28"/>
        <v>1204.06630962289</v>
      </c>
      <c r="AB113">
        <f t="shared" si="29"/>
        <v>1137.7417192665393</v>
      </c>
      <c r="AC113">
        <f t="shared" si="30"/>
        <v>1258.1277663701967</v>
      </c>
      <c r="AD113">
        <f t="shared" si="31"/>
        <v>479.90049791763028</v>
      </c>
      <c r="AE113">
        <f t="shared" si="33"/>
        <v>0.77721537503136418</v>
      </c>
      <c r="AF113">
        <f t="shared" si="32"/>
        <v>-2.0795743037306211</v>
      </c>
      <c r="AG113">
        <f t="shared" si="34"/>
        <v>1.014</v>
      </c>
      <c r="AH113" s="49"/>
    </row>
    <row r="114" spans="1:34" ht="16" customHeight="1">
      <c r="A114" s="56">
        <v>2007</v>
      </c>
      <c r="B114" s="57">
        <v>3</v>
      </c>
      <c r="C114" s="69">
        <v>278189</v>
      </c>
      <c r="D114" s="43">
        <v>161391</v>
      </c>
      <c r="E114" s="43">
        <v>82921</v>
      </c>
      <c r="F114" s="43">
        <v>81964</v>
      </c>
      <c r="G114" s="44">
        <v>0.97745417683661107</v>
      </c>
      <c r="H114" s="44">
        <f t="shared" si="22"/>
        <v>97.8016044609208</v>
      </c>
      <c r="I114" s="44">
        <v>1.0227782929090821</v>
      </c>
      <c r="J114" s="44">
        <v>0.95982427768586853</v>
      </c>
      <c r="K114" s="43">
        <v>38677.076000000001</v>
      </c>
      <c r="L114" s="43">
        <v>9110297.1999999993</v>
      </c>
      <c r="M114" s="49">
        <v>131903</v>
      </c>
      <c r="N114" s="52">
        <v>4.4846666666666666</v>
      </c>
      <c r="O114" s="52">
        <f t="shared" si="23"/>
        <v>4.4846666666666667E-2</v>
      </c>
      <c r="P114" s="51">
        <v>12292.667352092085</v>
      </c>
      <c r="Q114" s="79">
        <f t="shared" si="19"/>
        <v>108.20501094955041</v>
      </c>
      <c r="R114" s="43">
        <v>21348.400000000001</v>
      </c>
      <c r="S114" s="43">
        <v>23195.311000000002</v>
      </c>
      <c r="T114" s="83">
        <f t="shared" si="24"/>
        <v>107.99637792965294</v>
      </c>
      <c r="U114" s="84">
        <f t="shared" si="20"/>
        <v>0.95595057758505431</v>
      </c>
      <c r="V114" s="84">
        <f t="shared" si="25"/>
        <v>1348.6793056928357</v>
      </c>
      <c r="W114" s="84">
        <f t="shared" si="26"/>
        <v>99.378775905625616</v>
      </c>
      <c r="X114" s="84">
        <f t="shared" si="27"/>
        <v>97.194037329324814</v>
      </c>
      <c r="Y114" s="76">
        <f t="shared" si="35"/>
        <v>0.97548160542211038</v>
      </c>
      <c r="Z114">
        <f t="shared" si="21"/>
        <v>97.745417683661103</v>
      </c>
      <c r="AA114">
        <f t="shared" si="28"/>
        <v>1203.6634335535277</v>
      </c>
      <c r="AB114">
        <f t="shared" si="29"/>
        <v>1137.0692690647527</v>
      </c>
      <c r="AC114">
        <f t="shared" si="30"/>
        <v>1258.1105082144245</v>
      </c>
      <c r="AD114">
        <f t="shared" si="31"/>
        <v>480.60042444973965</v>
      </c>
      <c r="AE114">
        <f t="shared" si="33"/>
        <v>0.55375537754809823</v>
      </c>
      <c r="AF114">
        <f t="shared" si="32"/>
        <v>-0.62316172008481507</v>
      </c>
      <c r="AG114">
        <f t="shared" si="34"/>
        <v>1.1211666666666666</v>
      </c>
      <c r="AH114" s="49"/>
    </row>
    <row r="115" spans="1:34" ht="16" customHeight="1">
      <c r="A115" s="56">
        <v>2007</v>
      </c>
      <c r="B115" s="57">
        <v>4</v>
      </c>
      <c r="C115" s="69">
        <v>280583</v>
      </c>
      <c r="D115" s="43">
        <v>163329</v>
      </c>
      <c r="E115" s="43">
        <v>83820</v>
      </c>
      <c r="F115" s="43">
        <v>82691</v>
      </c>
      <c r="G115" s="44">
        <v>0.98591504118211015</v>
      </c>
      <c r="H115" s="44">
        <f t="shared" si="22"/>
        <v>98.648177249421281</v>
      </c>
      <c r="I115" s="44">
        <v>1.0341028648825143</v>
      </c>
      <c r="J115" s="44">
        <v>0.96875631394302297</v>
      </c>
      <c r="K115" s="43">
        <v>38891.792999999998</v>
      </c>
      <c r="L115" s="43">
        <v>9144533.9000000004</v>
      </c>
      <c r="M115" s="49">
        <v>134248</v>
      </c>
      <c r="N115" s="52">
        <v>4.7056666666666667</v>
      </c>
      <c r="O115" s="52">
        <f t="shared" si="23"/>
        <v>4.7056666666666663E-2</v>
      </c>
      <c r="P115" s="51">
        <v>13820.08161318923</v>
      </c>
      <c r="Q115" s="79">
        <f t="shared" si="19"/>
        <v>108.61164779322843</v>
      </c>
      <c r="R115" s="43">
        <v>21429.7</v>
      </c>
      <c r="S115" s="43">
        <v>23374.764999999999</v>
      </c>
      <c r="T115" s="83">
        <f t="shared" si="24"/>
        <v>108.40765491180055</v>
      </c>
      <c r="U115" s="84">
        <f t="shared" si="20"/>
        <v>0.96334643250374663</v>
      </c>
      <c r="V115" s="84">
        <f t="shared" si="25"/>
        <v>1360.8766400271988</v>
      </c>
      <c r="W115" s="84">
        <f t="shared" si="26"/>
        <v>100.27754861633906</v>
      </c>
      <c r="X115" s="84">
        <f t="shared" si="27"/>
        <v>98.921973900420738</v>
      </c>
      <c r="Y115" s="76">
        <f t="shared" si="35"/>
        <v>0.98089702213746433</v>
      </c>
      <c r="Z115">
        <f t="shared" si="21"/>
        <v>98.59150411821102</v>
      </c>
      <c r="AA115">
        <f t="shared" si="28"/>
        <v>1204.0864039335975</v>
      </c>
      <c r="AB115">
        <f t="shared" si="29"/>
        <v>1137.3769110360524</v>
      </c>
      <c r="AC115">
        <f t="shared" si="30"/>
        <v>1258.1967049234781</v>
      </c>
      <c r="AD115">
        <f t="shared" si="31"/>
        <v>480.58493625029888</v>
      </c>
      <c r="AE115">
        <f t="shared" si="33"/>
        <v>0.86187729162950955</v>
      </c>
      <c r="AF115">
        <f t="shared" si="32"/>
        <v>0.27716416136889294</v>
      </c>
      <c r="AG115">
        <f t="shared" si="34"/>
        <v>1.1764166666666667</v>
      </c>
      <c r="AH115" s="49"/>
    </row>
    <row r="116" spans="1:34" ht="16" customHeight="1">
      <c r="A116" s="56">
        <v>2008</v>
      </c>
      <c r="B116" s="57">
        <v>1</v>
      </c>
      <c r="C116" s="69">
        <v>281862.25</v>
      </c>
      <c r="D116" s="43">
        <v>163785</v>
      </c>
      <c r="E116" s="43">
        <v>82657</v>
      </c>
      <c r="F116" s="43">
        <v>81620</v>
      </c>
      <c r="G116" s="44">
        <v>0.99145238498592836</v>
      </c>
      <c r="H116" s="44">
        <f t="shared" si="22"/>
        <v>99.202229931683931</v>
      </c>
      <c r="I116" s="44">
        <v>1.0376010781671159</v>
      </c>
      <c r="J116" s="44">
        <v>0.97424672589064931</v>
      </c>
      <c r="K116" s="43">
        <v>39043.860999999997</v>
      </c>
      <c r="L116" s="43">
        <v>9192224.0999999996</v>
      </c>
      <c r="M116" s="49">
        <v>139619</v>
      </c>
      <c r="N116" s="52">
        <v>4.4626666666666663</v>
      </c>
      <c r="O116" s="52">
        <f t="shared" si="23"/>
        <v>4.4626666666666662E-2</v>
      </c>
      <c r="P116" s="51">
        <v>12410.149702469653</v>
      </c>
      <c r="Q116" s="79">
        <f t="shared" si="19"/>
        <v>109.17807482627695</v>
      </c>
      <c r="R116" s="43">
        <v>21712.1</v>
      </c>
      <c r="S116" s="43">
        <v>23841.632999999998</v>
      </c>
      <c r="T116" s="83">
        <f t="shared" si="24"/>
        <v>109.83624802076113</v>
      </c>
      <c r="U116" s="84">
        <f t="shared" si="20"/>
        <v>0.98258750817873874</v>
      </c>
      <c r="V116" s="84">
        <f t="shared" si="25"/>
        <v>1407.41795921472</v>
      </c>
      <c r="W116" s="84">
        <f t="shared" si="26"/>
        <v>103.70699200615425</v>
      </c>
      <c r="X116" s="84">
        <f t="shared" si="27"/>
        <v>102.87964866517821</v>
      </c>
      <c r="Y116" s="76">
        <f t="shared" si="35"/>
        <v>0.98473235696922179</v>
      </c>
      <c r="Z116">
        <f t="shared" si="21"/>
        <v>99.145238498592832</v>
      </c>
      <c r="AA116">
        <f t="shared" si="28"/>
        <v>1202.3875743472624</v>
      </c>
      <c r="AB116">
        <f t="shared" si="29"/>
        <v>1134.0020666514001</v>
      </c>
      <c r="AC116">
        <f t="shared" si="30"/>
        <v>1256.6739627756428</v>
      </c>
      <c r="AD116">
        <f t="shared" si="31"/>
        <v>480.43665518298224</v>
      </c>
      <c r="AE116">
        <f t="shared" si="33"/>
        <v>0.56007378348294168</v>
      </c>
      <c r="AF116">
        <f t="shared" si="32"/>
        <v>3.6399352298939993</v>
      </c>
      <c r="AG116">
        <f t="shared" si="34"/>
        <v>1.1156666666666666</v>
      </c>
      <c r="AH116" s="49"/>
    </row>
    <row r="117" spans="1:34" ht="16" customHeight="1">
      <c r="A117" s="56">
        <v>2008</v>
      </c>
      <c r="B117" s="57">
        <v>2</v>
      </c>
      <c r="C117" s="69">
        <v>282019.25</v>
      </c>
      <c r="D117" s="43">
        <v>161430</v>
      </c>
      <c r="E117" s="43">
        <v>82232</v>
      </c>
      <c r="F117" s="43">
        <v>81122</v>
      </c>
      <c r="G117" s="44">
        <v>0.99476188238923402</v>
      </c>
      <c r="H117" s="44">
        <f t="shared" si="22"/>
        <v>99.533369911104828</v>
      </c>
      <c r="I117" s="44">
        <v>1.0348734005571856</v>
      </c>
      <c r="J117" s="44">
        <v>0.99171777240909376</v>
      </c>
      <c r="K117" s="43">
        <v>39179.256000000001</v>
      </c>
      <c r="L117" s="43">
        <v>9213266.9000000004</v>
      </c>
      <c r="M117" s="49">
        <v>140146</v>
      </c>
      <c r="N117" s="52">
        <v>4.8396666666666661</v>
      </c>
      <c r="O117" s="52">
        <f t="shared" si="23"/>
        <v>4.8396666666666664E-2</v>
      </c>
      <c r="P117" s="51">
        <v>12779.223249252987</v>
      </c>
      <c r="Q117" s="79">
        <f t="shared" si="19"/>
        <v>109.42800480709131</v>
      </c>
      <c r="R117" s="43">
        <v>21475</v>
      </c>
      <c r="S117" s="43">
        <v>23869.173999999999</v>
      </c>
      <c r="T117" s="83">
        <f t="shared" si="24"/>
        <v>108.63681662510054</v>
      </c>
      <c r="U117" s="84">
        <f t="shared" si="20"/>
        <v>0.98372255805400322</v>
      </c>
      <c r="V117" s="84">
        <f t="shared" si="25"/>
        <v>1408.0302930079338</v>
      </c>
      <c r="W117" s="84">
        <f t="shared" si="26"/>
        <v>103.75211243067504</v>
      </c>
      <c r="X117" s="84">
        <f t="shared" si="27"/>
        <v>103.26797385620917</v>
      </c>
      <c r="Y117" s="76">
        <f t="shared" si="35"/>
        <v>0.98814717901952698</v>
      </c>
      <c r="Z117">
        <f t="shared" si="21"/>
        <v>99.476188238923399</v>
      </c>
      <c r="AA117">
        <f t="shared" si="28"/>
        <v>1200.8238266034884</v>
      </c>
      <c r="AB117">
        <f t="shared" si="29"/>
        <v>1133.3711174576069</v>
      </c>
      <c r="AC117">
        <f t="shared" si="30"/>
        <v>1256.6141984885137</v>
      </c>
      <c r="AD117">
        <f t="shared" si="31"/>
        <v>479.45183928933562</v>
      </c>
      <c r="AE117">
        <f t="shared" si="33"/>
        <v>0.33324707413791516</v>
      </c>
      <c r="AF117">
        <f t="shared" si="32"/>
        <v>3.6834333693029206</v>
      </c>
      <c r="AG117">
        <f t="shared" si="34"/>
        <v>1.2099166666666665</v>
      </c>
      <c r="AH117" s="49"/>
    </row>
    <row r="118" spans="1:34" ht="16" customHeight="1">
      <c r="A118" s="56">
        <v>2008</v>
      </c>
      <c r="B118" s="57">
        <v>3</v>
      </c>
      <c r="C118" s="69">
        <v>279888.25</v>
      </c>
      <c r="D118" s="43">
        <v>158109</v>
      </c>
      <c r="E118" s="43">
        <v>78866.7</v>
      </c>
      <c r="F118" s="43">
        <v>77836.7</v>
      </c>
      <c r="G118" s="44">
        <v>0.99902014464701538</v>
      </c>
      <c r="H118" s="44">
        <f t="shared" si="22"/>
        <v>99.959440913608731</v>
      </c>
      <c r="I118" s="44">
        <v>1.0390342858831374</v>
      </c>
      <c r="J118" s="44">
        <v>0.99996205149611972</v>
      </c>
      <c r="K118" s="43">
        <v>39303.610999999997</v>
      </c>
      <c r="L118" s="43">
        <v>9073807.8000000007</v>
      </c>
      <c r="M118" s="49">
        <v>140675</v>
      </c>
      <c r="N118" s="52">
        <v>4.9576666666666673</v>
      </c>
      <c r="O118" s="52">
        <f t="shared" si="23"/>
        <v>4.9576666666666672E-2</v>
      </c>
      <c r="P118" s="51">
        <v>12994.491654989646</v>
      </c>
      <c r="Q118" s="79">
        <f t="shared" si="19"/>
        <v>107.77161829068717</v>
      </c>
      <c r="R118" s="43">
        <v>21265.5</v>
      </c>
      <c r="S118" s="43">
        <v>23923.837</v>
      </c>
      <c r="T118" s="83">
        <f t="shared" si="24"/>
        <v>107.57700693555647</v>
      </c>
      <c r="U118" s="84">
        <f t="shared" si="20"/>
        <v>0.98597538951733354</v>
      </c>
      <c r="V118" s="84">
        <f t="shared" si="25"/>
        <v>1407.3207964576375</v>
      </c>
      <c r="W118" s="84">
        <f t="shared" si="26"/>
        <v>103.69983247176997</v>
      </c>
      <c r="X118" s="84">
        <f t="shared" si="27"/>
        <v>103.65777276713015</v>
      </c>
      <c r="Y118" s="76">
        <f t="shared" si="35"/>
        <v>0.99128355921130418</v>
      </c>
      <c r="Z118">
        <f t="shared" si="21"/>
        <v>99.902014464701537</v>
      </c>
      <c r="AA118">
        <f t="shared" si="28"/>
        <v>1198.516383218612</v>
      </c>
      <c r="AB118">
        <f t="shared" si="29"/>
        <v>1128.9638249125067</v>
      </c>
      <c r="AC118">
        <f t="shared" si="30"/>
        <v>1255.626957995665</v>
      </c>
      <c r="AD118">
        <f t="shared" si="31"/>
        <v>476.71749759750401</v>
      </c>
      <c r="AE118">
        <f t="shared" si="33"/>
        <v>0.42715489203634321</v>
      </c>
      <c r="AF118">
        <f t="shared" si="32"/>
        <v>3.6330313737599038</v>
      </c>
      <c r="AG118">
        <f t="shared" si="34"/>
        <v>1.2394166666666668</v>
      </c>
      <c r="AH118" s="49"/>
    </row>
    <row r="119" spans="1:34" ht="16" customHeight="1">
      <c r="A119" s="56">
        <v>2008</v>
      </c>
      <c r="B119" s="57">
        <v>4</v>
      </c>
      <c r="C119" s="69">
        <v>277069.25</v>
      </c>
      <c r="D119" s="43">
        <v>156975</v>
      </c>
      <c r="E119" s="43">
        <v>75621.168000000005</v>
      </c>
      <c r="F119" s="43">
        <v>74304.168000000005</v>
      </c>
      <c r="G119" s="44">
        <v>0.99836412737970737</v>
      </c>
      <c r="H119" s="44">
        <f t="shared" si="22"/>
        <v>99.893801477185804</v>
      </c>
      <c r="I119" s="44">
        <v>1.0302113873342877</v>
      </c>
      <c r="J119" s="44">
        <v>0.99236821149864629</v>
      </c>
      <c r="K119" s="43">
        <v>39420.286999999997</v>
      </c>
      <c r="L119" s="43">
        <v>9039338.4000000004</v>
      </c>
      <c r="M119" s="49">
        <v>139337</v>
      </c>
      <c r="N119" s="52">
        <v>4.2103333333333337</v>
      </c>
      <c r="O119" s="52">
        <f t="shared" si="23"/>
        <v>4.210333333333334E-2</v>
      </c>
      <c r="P119" s="51">
        <v>13312.135393287712</v>
      </c>
      <c r="Q119" s="79">
        <f t="shared" si="19"/>
        <v>107.36221761774047</v>
      </c>
      <c r="R119" s="43">
        <v>20843.900000000001</v>
      </c>
      <c r="S119" s="43">
        <v>24061.605000000003</v>
      </c>
      <c r="T119" s="83">
        <f t="shared" si="24"/>
        <v>105.4442347870516</v>
      </c>
      <c r="U119" s="84">
        <f t="shared" si="20"/>
        <v>0.99165323531870009</v>
      </c>
      <c r="V119" s="84">
        <f t="shared" si="25"/>
        <v>1394.8513114882551</v>
      </c>
      <c r="W119" s="84">
        <f t="shared" si="26"/>
        <v>102.78100607086051</v>
      </c>
      <c r="X119" s="84">
        <f t="shared" si="27"/>
        <v>102.67185416067967</v>
      </c>
      <c r="Y119" s="76">
        <f t="shared" si="35"/>
        <v>0.99422626594007113</v>
      </c>
      <c r="Z119">
        <f t="shared" si="21"/>
        <v>99.836412737970733</v>
      </c>
      <c r="AA119">
        <f t="shared" si="28"/>
        <v>1197.2223629960988</v>
      </c>
      <c r="AB119">
        <f t="shared" si="29"/>
        <v>1124.1873316953618</v>
      </c>
      <c r="AC119">
        <f t="shared" si="30"/>
        <v>1254.0404547903361</v>
      </c>
      <c r="AD119">
        <f t="shared" si="31"/>
        <v>473.76021698544048</v>
      </c>
      <c r="AE119">
        <f t="shared" si="33"/>
        <v>-6.568763958784149E-2</v>
      </c>
      <c r="AF119">
        <f t="shared" si="32"/>
        <v>2.7430384114000725</v>
      </c>
      <c r="AG119">
        <f t="shared" si="34"/>
        <v>1.0525833333333334</v>
      </c>
      <c r="AH119" s="49"/>
    </row>
    <row r="120" spans="1:34" ht="16" customHeight="1">
      <c r="A120" s="56">
        <v>2009</v>
      </c>
      <c r="B120" s="57">
        <v>1</v>
      </c>
      <c r="C120" s="69">
        <v>272638</v>
      </c>
      <c r="D120" s="43">
        <v>155915</v>
      </c>
      <c r="E120" s="43">
        <v>66092</v>
      </c>
      <c r="F120" s="43">
        <v>69321</v>
      </c>
      <c r="G120" s="44">
        <v>0.9967466017209633</v>
      </c>
      <c r="H120" s="44">
        <f t="shared" si="22"/>
        <v>99.731955931449974</v>
      </c>
      <c r="I120" s="44">
        <v>1.0249130855007862</v>
      </c>
      <c r="J120" s="44">
        <v>0.97428085815989485</v>
      </c>
      <c r="K120" s="43">
        <v>39479.858999999997</v>
      </c>
      <c r="L120" s="43">
        <v>8731963.0999999996</v>
      </c>
      <c r="M120" s="55">
        <v>138278</v>
      </c>
      <c r="N120" s="52">
        <v>1.9903333333333333</v>
      </c>
      <c r="O120" s="52">
        <f t="shared" si="23"/>
        <v>1.9903333333333332E-2</v>
      </c>
      <c r="P120" s="51">
        <v>13682.335968758212</v>
      </c>
      <c r="Q120" s="79">
        <f t="shared" si="19"/>
        <v>103.71145332630533</v>
      </c>
      <c r="R120" s="43">
        <v>20372.400000000001</v>
      </c>
      <c r="S120" s="43">
        <v>24282.476000000002</v>
      </c>
      <c r="T120" s="83">
        <f t="shared" si="24"/>
        <v>103.05903064089399</v>
      </c>
      <c r="U120" s="84">
        <f t="shared" si="20"/>
        <v>1.0007560130319106</v>
      </c>
      <c r="V120" s="84">
        <f t="shared" si="25"/>
        <v>1386.4964214182701</v>
      </c>
      <c r="W120" s="84">
        <f t="shared" si="26"/>
        <v>102.16536768709024</v>
      </c>
      <c r="X120" s="84">
        <f t="shared" si="27"/>
        <v>101.89151947889266</v>
      </c>
      <c r="Y120" s="76">
        <f t="shared" si="35"/>
        <v>0.99572874224407626</v>
      </c>
      <c r="Z120">
        <f t="shared" si="21"/>
        <v>99.674660172096324</v>
      </c>
      <c r="AA120">
        <f t="shared" si="28"/>
        <v>1195.6310538542211</v>
      </c>
      <c r="AB120">
        <f t="shared" si="29"/>
        <v>1109.804726237287</v>
      </c>
      <c r="AC120">
        <f t="shared" si="30"/>
        <v>1251.5144459517419</v>
      </c>
      <c r="AD120">
        <f t="shared" si="31"/>
        <v>467.09885795659653</v>
      </c>
      <c r="AE120">
        <f t="shared" si="33"/>
        <v>-0.16214899649976372</v>
      </c>
      <c r="AF120">
        <f t="shared" si="32"/>
        <v>2.1422566320381629</v>
      </c>
      <c r="AG120">
        <f t="shared" si="34"/>
        <v>0.49758333333333332</v>
      </c>
      <c r="AH120" s="55"/>
    </row>
    <row r="121" spans="1:34" ht="16" customHeight="1">
      <c r="A121" s="56">
        <v>2009</v>
      </c>
      <c r="B121" s="57">
        <v>2</v>
      </c>
      <c r="C121" s="69">
        <v>269998</v>
      </c>
      <c r="D121" s="43">
        <v>153262</v>
      </c>
      <c r="E121" s="43">
        <v>66143</v>
      </c>
      <c r="F121" s="43">
        <v>64739</v>
      </c>
      <c r="G121" s="44">
        <v>0.99963703434840256</v>
      </c>
      <c r="H121" s="44">
        <f t="shared" si="22"/>
        <v>100.02116534427856</v>
      </c>
      <c r="I121" s="44">
        <v>0.99246203988322346</v>
      </c>
      <c r="J121" s="44">
        <v>0.97888582949459091</v>
      </c>
      <c r="K121" s="43">
        <v>39530.591</v>
      </c>
      <c r="L121" s="43">
        <v>8599852.4000000004</v>
      </c>
      <c r="M121" s="55">
        <v>137161</v>
      </c>
      <c r="N121" s="52">
        <v>1.3423333333333334</v>
      </c>
      <c r="O121" s="52">
        <f t="shared" si="23"/>
        <v>1.3423333333333334E-2</v>
      </c>
      <c r="P121" s="51">
        <v>13860.308422535616</v>
      </c>
      <c r="Q121" s="79">
        <f t="shared" si="19"/>
        <v>102.1423453788662</v>
      </c>
      <c r="R121" s="43">
        <v>20028.599999999999</v>
      </c>
      <c r="S121" s="43">
        <v>24173.502999999997</v>
      </c>
      <c r="T121" s="83">
        <f t="shared" si="24"/>
        <v>101.31982982339875</v>
      </c>
      <c r="U121" s="84">
        <f t="shared" si="20"/>
        <v>0.99626489832811638</v>
      </c>
      <c r="V121" s="84">
        <f t="shared" si="25"/>
        <v>1371.3197554525987</v>
      </c>
      <c r="W121" s="84">
        <f t="shared" si="26"/>
        <v>101.04705996216951</v>
      </c>
      <c r="X121" s="84">
        <f t="shared" si="27"/>
        <v>101.06844692029387</v>
      </c>
      <c r="Y121" s="76">
        <f t="shared" si="35"/>
        <v>0.99700826329179659</v>
      </c>
      <c r="Z121">
        <f t="shared" si="21"/>
        <v>99.963703434840255</v>
      </c>
      <c r="AA121">
        <f t="shared" si="28"/>
        <v>1194.3646248741065</v>
      </c>
      <c r="AB121">
        <f t="shared" si="29"/>
        <v>1110.3316438420325</v>
      </c>
      <c r="AC121">
        <f t="shared" si="30"/>
        <v>1250.9911925128056</v>
      </c>
      <c r="AD121">
        <f t="shared" si="31"/>
        <v>464.32214374803118</v>
      </c>
      <c r="AE121">
        <f t="shared" si="33"/>
        <v>0.28956705463660398</v>
      </c>
      <c r="AF121">
        <f t="shared" si="32"/>
        <v>1.0416162556230979</v>
      </c>
      <c r="AG121">
        <f t="shared" si="34"/>
        <v>0.33558333333333334</v>
      </c>
      <c r="AH121" s="55"/>
    </row>
    <row r="122" spans="1:34" ht="16">
      <c r="A122" s="56">
        <v>2009</v>
      </c>
      <c r="B122" s="57">
        <v>3</v>
      </c>
      <c r="C122" s="69">
        <v>269158</v>
      </c>
      <c r="D122" s="43">
        <v>153851</v>
      </c>
      <c r="E122" s="43">
        <v>66351</v>
      </c>
      <c r="F122" s="43">
        <v>64164</v>
      </c>
      <c r="G122" s="44">
        <v>0.99817207736719693</v>
      </c>
      <c r="H122" s="44">
        <f t="shared" si="22"/>
        <v>99.87458543636734</v>
      </c>
      <c r="I122" s="44">
        <v>0.99741287949629076</v>
      </c>
      <c r="J122" s="44">
        <v>0.98287953929451222</v>
      </c>
      <c r="K122" s="43">
        <v>39577.758999999998</v>
      </c>
      <c r="L122" s="43">
        <v>8535654.5999999996</v>
      </c>
      <c r="M122" s="55">
        <v>137085</v>
      </c>
      <c r="N122" s="52">
        <v>0.87033333333333329</v>
      </c>
      <c r="O122" s="52">
        <f t="shared" si="23"/>
        <v>8.7033333333333338E-3</v>
      </c>
      <c r="P122" s="51">
        <v>13876.740044620414</v>
      </c>
      <c r="Q122" s="79">
        <f t="shared" si="19"/>
        <v>101.37985393655219</v>
      </c>
      <c r="R122" s="43">
        <v>19840</v>
      </c>
      <c r="S122" s="43">
        <v>24052.32</v>
      </c>
      <c r="T122" s="83">
        <f t="shared" si="24"/>
        <v>100.36574816493572</v>
      </c>
      <c r="U122" s="84">
        <f t="shared" si="20"/>
        <v>0.99127057172290356</v>
      </c>
      <c r="V122" s="84">
        <f t="shared" si="25"/>
        <v>1372.571404437422</v>
      </c>
      <c r="W122" s="84">
        <f t="shared" si="26"/>
        <v>101.13928896238494</v>
      </c>
      <c r="X122" s="84">
        <f t="shared" si="27"/>
        <v>101.01244556447155</v>
      </c>
      <c r="Y122" s="76">
        <f t="shared" si="35"/>
        <v>0.99819789604388331</v>
      </c>
      <c r="Z122">
        <f t="shared" si="21"/>
        <v>99.817207736719695</v>
      </c>
      <c r="AA122">
        <f t="shared" si="28"/>
        <v>1195.2507633500591</v>
      </c>
      <c r="AB122">
        <f t="shared" si="29"/>
        <v>1111.1481864170853</v>
      </c>
      <c r="AC122">
        <f t="shared" si="30"/>
        <v>1251.1821599684074</v>
      </c>
      <c r="AD122">
        <f t="shared" si="31"/>
        <v>463.12929545527516</v>
      </c>
      <c r="AE122">
        <f t="shared" si="33"/>
        <v>-0.14665637824805677</v>
      </c>
      <c r="AF122">
        <f t="shared" si="32"/>
        <v>1.1328479407521523</v>
      </c>
      <c r="AG122">
        <f t="shared" si="34"/>
        <v>0.21758333333333332</v>
      </c>
      <c r="AH122" s="55"/>
    </row>
    <row r="123" spans="1:34" ht="16">
      <c r="A123" s="41">
        <v>2009</v>
      </c>
      <c r="B123" s="42">
        <v>4</v>
      </c>
      <c r="C123" s="69">
        <v>268989</v>
      </c>
      <c r="D123" s="43">
        <v>154055</v>
      </c>
      <c r="E123" s="43">
        <v>65878.399999999994</v>
      </c>
      <c r="F123" s="43">
        <v>63466.400000000001</v>
      </c>
      <c r="G123" s="44">
        <v>0.99905572346824589</v>
      </c>
      <c r="H123" s="44">
        <f t="shared" si="22"/>
        <v>99.963000840901103</v>
      </c>
      <c r="I123" s="44">
        <v>0.99583401610931133</v>
      </c>
      <c r="J123" s="44">
        <v>0.98794586349031188</v>
      </c>
      <c r="K123" s="43">
        <v>39629.243000000002</v>
      </c>
      <c r="L123" s="43">
        <v>8503311</v>
      </c>
      <c r="M123" s="55">
        <v>136649</v>
      </c>
      <c r="N123" s="45">
        <v>0.72299999999999998</v>
      </c>
      <c r="O123" s="52">
        <f t="shared" si="23"/>
        <v>7.2299999999999994E-3</v>
      </c>
      <c r="P123" s="51">
        <v>13722.615564085758</v>
      </c>
      <c r="Q123" s="79">
        <f t="shared" si="19"/>
        <v>100.99570185947751</v>
      </c>
      <c r="R123" s="43">
        <v>19706.5</v>
      </c>
      <c r="S123" s="43">
        <v>24060.388999999999</v>
      </c>
      <c r="T123" s="83">
        <f t="shared" si="24"/>
        <v>99.690404042958974</v>
      </c>
      <c r="U123" s="84">
        <f t="shared" si="20"/>
        <v>0.99160312019403773</v>
      </c>
      <c r="V123" s="84">
        <f t="shared" si="25"/>
        <v>1366.9957769423861</v>
      </c>
      <c r="W123" s="84">
        <f t="shared" si="26"/>
        <v>100.72844330543479</v>
      </c>
      <c r="X123" s="84">
        <f t="shared" si="27"/>
        <v>100.69117462843838</v>
      </c>
      <c r="Y123" s="76">
        <f t="shared" si="35"/>
        <v>0.99949638342109759</v>
      </c>
      <c r="Z123">
        <f t="shared" si="21"/>
        <v>99.905572346824584</v>
      </c>
      <c r="AA123">
        <f t="shared" si="28"/>
        <v>1195.3497292692939</v>
      </c>
      <c r="AB123">
        <f t="shared" si="29"/>
        <v>1110.3998229615347</v>
      </c>
      <c r="AC123">
        <f t="shared" si="30"/>
        <v>1251.0858097754917</v>
      </c>
      <c r="AD123">
        <f t="shared" si="31"/>
        <v>462.04095303215132</v>
      </c>
      <c r="AE123">
        <f t="shared" si="33"/>
        <v>8.8487268035946115E-2</v>
      </c>
      <c r="AF123">
        <f t="shared" si="32"/>
        <v>0.72580297165827312</v>
      </c>
      <c r="AG123">
        <f t="shared" si="34"/>
        <v>0.18074999999999999</v>
      </c>
      <c r="AH123" s="55"/>
    </row>
    <row r="124" spans="1:34" ht="16">
      <c r="A124" s="41">
        <v>2010</v>
      </c>
      <c r="B124" s="42">
        <v>1</v>
      </c>
      <c r="C124" s="69">
        <v>269801</v>
      </c>
      <c r="D124" s="43">
        <v>154555</v>
      </c>
      <c r="E124" s="43">
        <v>64764</v>
      </c>
      <c r="F124" s="43">
        <v>63131</v>
      </c>
      <c r="G124" s="44">
        <v>0.99942550249999074</v>
      </c>
      <c r="H124" s="44">
        <f t="shared" si="22"/>
        <v>100</v>
      </c>
      <c r="I124" s="44">
        <v>1.0003009614927689</v>
      </c>
      <c r="J124" s="44">
        <v>0.98718255637151819</v>
      </c>
      <c r="K124" s="43">
        <v>39649.211000000003</v>
      </c>
      <c r="L124" s="43">
        <v>8419478.0999999996</v>
      </c>
      <c r="M124" s="55">
        <v>135711</v>
      </c>
      <c r="N124" s="45">
        <v>0.64533333333333331</v>
      </c>
      <c r="O124" s="52">
        <f t="shared" si="23"/>
        <v>6.4533333333333335E-3</v>
      </c>
      <c r="P124" s="51">
        <v>13618.887502625263</v>
      </c>
      <c r="Q124" s="79">
        <f>(L124/$L$124)*100</f>
        <v>100</v>
      </c>
      <c r="R124" s="43">
        <v>19767.7</v>
      </c>
      <c r="S124" s="43">
        <v>24264.132000000001</v>
      </c>
      <c r="T124" s="83">
        <f t="shared" si="24"/>
        <v>100</v>
      </c>
      <c r="U124" s="84">
        <f>(S124/$S$124)</f>
        <v>1</v>
      </c>
      <c r="V124" s="84">
        <f t="shared" si="25"/>
        <v>1357.11</v>
      </c>
      <c r="W124" s="84">
        <f t="shared" si="26"/>
        <v>100</v>
      </c>
      <c r="X124" s="84">
        <f t="shared" si="27"/>
        <v>100</v>
      </c>
      <c r="Y124" s="76">
        <f t="shared" si="35"/>
        <v>1</v>
      </c>
      <c r="Z124">
        <f>G124*100</f>
        <v>99.942550249999073</v>
      </c>
      <c r="AA124">
        <f t="shared" si="28"/>
        <v>1194.8305299026595</v>
      </c>
      <c r="AB124">
        <f t="shared" si="29"/>
        <v>1107.8505172406644</v>
      </c>
      <c r="AC124">
        <f t="shared" si="30"/>
        <v>1250.5439929198144</v>
      </c>
      <c r="AD124">
        <f t="shared" si="31"/>
        <v>460.51701859880916</v>
      </c>
      <c r="AE124">
        <f t="shared" si="33"/>
        <v>3.7006005476546082E-2</v>
      </c>
      <c r="AF124">
        <f t="shared" si="32"/>
        <v>0</v>
      </c>
      <c r="AG124">
        <f t="shared" si="34"/>
        <v>0.16133333333333333</v>
      </c>
      <c r="AH124" s="55"/>
    </row>
    <row r="125" spans="1:34" ht="16">
      <c r="A125" s="41">
        <v>2010</v>
      </c>
      <c r="B125" s="42">
        <v>2</v>
      </c>
      <c r="C125" s="69">
        <v>270292</v>
      </c>
      <c r="D125" s="43">
        <v>155376</v>
      </c>
      <c r="E125" s="43">
        <v>64422</v>
      </c>
      <c r="F125" s="43">
        <v>62861</v>
      </c>
      <c r="G125" s="44">
        <v>0.99923786127595338</v>
      </c>
      <c r="H125" s="44">
        <f t="shared" si="22"/>
        <v>99.981225091458242</v>
      </c>
      <c r="I125" s="44">
        <v>0.99918868614880452</v>
      </c>
      <c r="J125" s="44">
        <v>0.99784393986201214</v>
      </c>
      <c r="K125" s="43">
        <v>39671.942000000003</v>
      </c>
      <c r="L125" s="43">
        <v>8489744.0999999996</v>
      </c>
      <c r="M125" s="55">
        <v>135942</v>
      </c>
      <c r="N125" s="45">
        <v>0.79900000000000004</v>
      </c>
      <c r="O125" s="52">
        <f t="shared" si="23"/>
        <v>7.9900000000000006E-3</v>
      </c>
      <c r="P125" s="51">
        <v>12926.590025601095</v>
      </c>
      <c r="Q125" s="79">
        <f t="shared" ref="Q125:Q158" si="36">(L125/$L$124)*100</f>
        <v>100.83456479327381</v>
      </c>
      <c r="R125" s="43">
        <v>19675.5</v>
      </c>
      <c r="S125" s="43">
        <v>24336.885000000002</v>
      </c>
      <c r="T125" s="83">
        <f t="shared" si="24"/>
        <v>99.533582561451254</v>
      </c>
      <c r="U125" s="84">
        <f t="shared" ref="U125:U158" si="37">(S125/$S$124)</f>
        <v>1.0029983763688723</v>
      </c>
      <c r="V125" s="84">
        <f t="shared" si="25"/>
        <v>1359.6752777898701</v>
      </c>
      <c r="W125" s="84">
        <f t="shared" si="26"/>
        <v>100.1890250451231</v>
      </c>
      <c r="X125" s="84">
        <f t="shared" si="27"/>
        <v>100.17021464730198</v>
      </c>
      <c r="Y125" s="76">
        <f t="shared" si="35"/>
        <v>1.0005733027070829</v>
      </c>
      <c r="Z125">
        <f t="shared" ref="Z125:Z158" si="38">G125*100</f>
        <v>99.923786127595335</v>
      </c>
      <c r="AA125">
        <f t="shared" si="28"/>
        <v>1195.0609374630449</v>
      </c>
      <c r="AB125">
        <f t="shared" si="29"/>
        <v>1107.0216578458505</v>
      </c>
      <c r="AC125">
        <f t="shared" si="30"/>
        <v>1250.4264244878505</v>
      </c>
      <c r="AD125">
        <f t="shared" si="31"/>
        <v>460.58122257624905</v>
      </c>
      <c r="AE125">
        <f t="shared" si="33"/>
        <v>-1.8776671248344423E-2</v>
      </c>
      <c r="AF125">
        <f t="shared" si="32"/>
        <v>0.1888466175977532</v>
      </c>
      <c r="AG125">
        <f t="shared" si="34"/>
        <v>0.19975000000000001</v>
      </c>
      <c r="AH125" s="55"/>
    </row>
    <row r="126" spans="1:34" ht="16">
      <c r="A126" s="41">
        <v>2010</v>
      </c>
      <c r="B126" s="42">
        <v>3</v>
      </c>
      <c r="C126" s="69">
        <v>270423</v>
      </c>
      <c r="D126" s="43">
        <v>154419</v>
      </c>
      <c r="E126" s="43">
        <v>63149</v>
      </c>
      <c r="F126" s="43">
        <v>61845</v>
      </c>
      <c r="G126" s="44">
        <v>1.0003586973001557</v>
      </c>
      <c r="H126" s="44">
        <f t="shared" si="22"/>
        <v>100.09337312264202</v>
      </c>
      <c r="I126" s="44">
        <v>1.0017463012369634</v>
      </c>
      <c r="J126" s="44">
        <v>1.0042222783465766</v>
      </c>
      <c r="K126" s="43">
        <v>39698.360999999997</v>
      </c>
      <c r="L126" s="43">
        <v>8377477.7999999998</v>
      </c>
      <c r="M126" s="55">
        <v>135124</v>
      </c>
      <c r="N126" s="45">
        <v>1.0153333333333334</v>
      </c>
      <c r="O126" s="52">
        <f t="shared" si="23"/>
        <v>1.0153333333333334E-2</v>
      </c>
      <c r="P126" s="51">
        <v>12355.410912759518</v>
      </c>
      <c r="Q126" s="79">
        <f t="shared" si="36"/>
        <v>99.501153165301304</v>
      </c>
      <c r="R126" s="43">
        <v>19602.3</v>
      </c>
      <c r="S126" s="43">
        <v>24284.15</v>
      </c>
      <c r="T126" s="83">
        <f t="shared" si="24"/>
        <v>99.163281514794335</v>
      </c>
      <c r="U126" s="84">
        <f t="shared" si="37"/>
        <v>1.000825003754513</v>
      </c>
      <c r="V126" s="84">
        <f t="shared" si="25"/>
        <v>1349.9794820026275</v>
      </c>
      <c r="W126" s="84">
        <f t="shared" si="26"/>
        <v>99.474580690041904</v>
      </c>
      <c r="X126" s="84">
        <f t="shared" si="27"/>
        <v>99.567463212267242</v>
      </c>
      <c r="Y126" s="76">
        <f t="shared" si="35"/>
        <v>1.0012396211364709</v>
      </c>
      <c r="Z126">
        <f t="shared" si="38"/>
        <v>100.03586973001558</v>
      </c>
      <c r="AA126">
        <f t="shared" si="28"/>
        <v>1194.6600302370766</v>
      </c>
      <c r="AB126">
        <f t="shared" si="29"/>
        <v>1105.2427628714536</v>
      </c>
      <c r="AC126">
        <f t="shared" si="30"/>
        <v>1250.6918015079243</v>
      </c>
      <c r="AD126">
        <f t="shared" si="31"/>
        <v>459.09421838340023</v>
      </c>
      <c r="AE126">
        <f t="shared" si="33"/>
        <v>0.11210622830712795</v>
      </c>
      <c r="AF126">
        <f t="shared" si="32"/>
        <v>-0.52680449135192864</v>
      </c>
      <c r="AG126">
        <f t="shared" si="34"/>
        <v>0.25383333333333336</v>
      </c>
      <c r="AH126" s="55"/>
    </row>
    <row r="127" spans="1:34" ht="16">
      <c r="A127" s="41">
        <v>2010</v>
      </c>
      <c r="B127" s="42">
        <v>4</v>
      </c>
      <c r="C127" s="69">
        <v>270419</v>
      </c>
      <c r="D127" s="43">
        <v>154405</v>
      </c>
      <c r="E127" s="43">
        <v>62214</v>
      </c>
      <c r="F127" s="43">
        <v>61150</v>
      </c>
      <c r="G127" s="44">
        <v>1.0009762627626018</v>
      </c>
      <c r="H127" s="44">
        <f t="shared" si="22"/>
        <v>100.15516516826236</v>
      </c>
      <c r="I127" s="44">
        <v>0.99875715453802127</v>
      </c>
      <c r="J127" s="44">
        <v>1.0107768530811827</v>
      </c>
      <c r="K127" s="43">
        <v>39734.512000000002</v>
      </c>
      <c r="L127" s="43">
        <v>8304616.7000000002</v>
      </c>
      <c r="M127" s="55">
        <v>134698</v>
      </c>
      <c r="N127" s="45">
        <v>1.0206666666666666</v>
      </c>
      <c r="O127" s="52">
        <f t="shared" si="23"/>
        <v>1.0206666666666666E-2</v>
      </c>
      <c r="P127" s="51">
        <v>11761.111559014118</v>
      </c>
      <c r="Q127" s="79">
        <f t="shared" si="36"/>
        <v>98.63576579645715</v>
      </c>
      <c r="R127" s="43">
        <v>19512.2</v>
      </c>
      <c r="S127" s="43">
        <v>24232.639000000003</v>
      </c>
      <c r="T127" s="83">
        <f t="shared" si="24"/>
        <v>98.707487466928384</v>
      </c>
      <c r="U127" s="84">
        <f t="shared" si="37"/>
        <v>0.99870207596958349</v>
      </c>
      <c r="V127" s="84">
        <f t="shared" si="25"/>
        <v>1344.8931942122515</v>
      </c>
      <c r="W127" s="84">
        <f t="shared" si="26"/>
        <v>99.099792515879443</v>
      </c>
      <c r="X127" s="84">
        <f t="shared" si="27"/>
        <v>99.253560875684357</v>
      </c>
      <c r="Y127" s="76">
        <f t="shared" si="35"/>
        <v>1.0021513921172354</v>
      </c>
      <c r="Z127">
        <f t="shared" si="38"/>
        <v>100.09762627626017</v>
      </c>
      <c r="AA127">
        <f t="shared" si="28"/>
        <v>1194.8633066531522</v>
      </c>
      <c r="AB127">
        <f t="shared" si="29"/>
        <v>1103.9634100849685</v>
      </c>
      <c r="AC127">
        <f t="shared" si="30"/>
        <v>1250.9026654017928</v>
      </c>
      <c r="AD127">
        <f t="shared" si="31"/>
        <v>457.97233176059547</v>
      </c>
      <c r="AE127">
        <f t="shared" si="33"/>
        <v>6.171535443803499E-2</v>
      </c>
      <c r="AF127">
        <f t="shared" si="32"/>
        <v>-0.90428383387056266</v>
      </c>
      <c r="AG127">
        <f t="shared" si="34"/>
        <v>0.25516666666666665</v>
      </c>
      <c r="AH127" s="55"/>
    </row>
    <row r="128" spans="1:34" ht="16">
      <c r="A128" s="41">
        <v>2011</v>
      </c>
      <c r="B128" s="42">
        <v>1</v>
      </c>
      <c r="C128" s="69">
        <v>269444</v>
      </c>
      <c r="D128" s="43">
        <v>152514</v>
      </c>
      <c r="E128" s="43">
        <v>60994</v>
      </c>
      <c r="F128" s="43">
        <v>59672</v>
      </c>
      <c r="G128" s="44">
        <v>0.99981072133727233</v>
      </c>
      <c r="H128" s="44">
        <f t="shared" si="22"/>
        <v>100.0385440271754</v>
      </c>
      <c r="I128" s="44">
        <v>0.99639697010323103</v>
      </c>
      <c r="J128" s="44">
        <v>1.0152117182684868</v>
      </c>
      <c r="K128" s="43">
        <v>39743.629999999997</v>
      </c>
      <c r="L128" s="43">
        <v>8345591.2000000002</v>
      </c>
      <c r="M128" s="55">
        <v>133601</v>
      </c>
      <c r="N128" s="45">
        <v>1.0920000000000001</v>
      </c>
      <c r="O128" s="52">
        <f t="shared" si="23"/>
        <v>1.0920000000000001E-2</v>
      </c>
      <c r="P128" s="51">
        <v>11044.659009651827</v>
      </c>
      <c r="Q128" s="79">
        <f t="shared" si="36"/>
        <v>99.12242897810971</v>
      </c>
      <c r="R128" s="43">
        <v>19358.3</v>
      </c>
      <c r="S128" s="43">
        <v>24151.663999999997</v>
      </c>
      <c r="T128" s="83">
        <f t="shared" si="24"/>
        <v>97.928944692604588</v>
      </c>
      <c r="U128" s="84">
        <f t="shared" si="37"/>
        <v>0.99536484552589788</v>
      </c>
      <c r="V128" s="84">
        <f t="shared" si="25"/>
        <v>1335.495246349321</v>
      </c>
      <c r="W128" s="84">
        <f t="shared" si="26"/>
        <v>98.407295381311826</v>
      </c>
      <c r="X128" s="84">
        <f t="shared" si="27"/>
        <v>98.445225515986181</v>
      </c>
      <c r="Y128" s="76">
        <f t="shared" si="35"/>
        <v>1.0023813588623489</v>
      </c>
      <c r="Z128">
        <f t="shared" si="38"/>
        <v>99.981072133727238</v>
      </c>
      <c r="AA128">
        <f t="shared" si="28"/>
        <v>1193.965760420796</v>
      </c>
      <c r="AB128">
        <f t="shared" si="29"/>
        <v>1102.3176707775312</v>
      </c>
      <c r="AC128">
        <f t="shared" si="30"/>
        <v>1250.8761785644936</v>
      </c>
      <c r="AD128">
        <f t="shared" si="31"/>
        <v>458.00736481093304</v>
      </c>
      <c r="AE128">
        <f t="shared" si="33"/>
        <v>-0.11650831062335805</v>
      </c>
      <c r="AF128">
        <f t="shared" si="32"/>
        <v>-1.605524462413956</v>
      </c>
      <c r="AG128">
        <f t="shared" si="34"/>
        <v>0.27300000000000002</v>
      </c>
      <c r="AH128" s="55"/>
    </row>
    <row r="129" spans="1:34" ht="16">
      <c r="A129" s="41">
        <v>2011</v>
      </c>
      <c r="B129" s="42">
        <v>2</v>
      </c>
      <c r="C129" s="69">
        <v>268153</v>
      </c>
      <c r="D129" s="43">
        <v>151777</v>
      </c>
      <c r="E129" s="43">
        <v>59546</v>
      </c>
      <c r="F129" s="43">
        <v>58449</v>
      </c>
      <c r="G129" s="44">
        <v>1.0011038474303848</v>
      </c>
      <c r="H129" s="44">
        <f t="shared" si="22"/>
        <v>100.16793096896126</v>
      </c>
      <c r="I129" s="44">
        <v>0.99202723742065735</v>
      </c>
      <c r="J129" s="44">
        <v>1.0255111116967657</v>
      </c>
      <c r="K129" s="43">
        <v>39757.745000000003</v>
      </c>
      <c r="L129" s="43">
        <v>8222146.2000000002</v>
      </c>
      <c r="M129" s="55">
        <v>133740</v>
      </c>
      <c r="N129" s="45">
        <v>1.407</v>
      </c>
      <c r="O129" s="52">
        <f t="shared" si="23"/>
        <v>1.4070000000000001E-2</v>
      </c>
      <c r="P129" s="51">
        <v>10287.68454527721</v>
      </c>
      <c r="Q129" s="79">
        <f t="shared" si="36"/>
        <v>97.656245462530521</v>
      </c>
      <c r="R129" s="43">
        <v>19242.099999999999</v>
      </c>
      <c r="S129" s="43">
        <v>24101.124</v>
      </c>
      <c r="T129" s="83">
        <f t="shared" si="24"/>
        <v>97.341117074824069</v>
      </c>
      <c r="U129" s="84">
        <f t="shared" si="37"/>
        <v>0.99328193565712541</v>
      </c>
      <c r="V129" s="84">
        <f t="shared" si="25"/>
        <v>1335.15785647446</v>
      </c>
      <c r="W129" s="84">
        <f t="shared" si="26"/>
        <v>98.382434472847464</v>
      </c>
      <c r="X129" s="84">
        <f t="shared" si="27"/>
        <v>98.547649048345377</v>
      </c>
      <c r="Y129" s="76">
        <f t="shared" si="35"/>
        <v>1.0027373558581028</v>
      </c>
      <c r="Z129">
        <f t="shared" si="38"/>
        <v>100.11038474303848</v>
      </c>
      <c r="AA129">
        <f t="shared" si="28"/>
        <v>1193.690834942912</v>
      </c>
      <c r="AB129">
        <f t="shared" si="29"/>
        <v>1100.1245134198953</v>
      </c>
      <c r="AC129">
        <f t="shared" si="30"/>
        <v>1250.6053724233077</v>
      </c>
      <c r="AD129">
        <f t="shared" si="31"/>
        <v>456.12456393851113</v>
      </c>
      <c r="AE129">
        <f t="shared" si="33"/>
        <v>0.12925352169720206</v>
      </c>
      <c r="AF129">
        <f t="shared" si="32"/>
        <v>-1.6307909319752172</v>
      </c>
      <c r="AG129">
        <f t="shared" si="34"/>
        <v>0.35175000000000001</v>
      </c>
      <c r="AH129" s="55"/>
    </row>
    <row r="130" spans="1:34" ht="16">
      <c r="A130" s="41">
        <v>2011</v>
      </c>
      <c r="B130" s="42">
        <v>3</v>
      </c>
      <c r="C130" s="69">
        <v>267063</v>
      </c>
      <c r="D130" s="43">
        <v>151050</v>
      </c>
      <c r="E130" s="43">
        <v>58373</v>
      </c>
      <c r="F130" s="43">
        <v>57393</v>
      </c>
      <c r="G130" s="44">
        <v>0.99923987972875317</v>
      </c>
      <c r="H130" s="44">
        <f t="shared" si="22"/>
        <v>99.981427052764488</v>
      </c>
      <c r="I130" s="44">
        <v>0.99245552593521857</v>
      </c>
      <c r="J130" s="44">
        <v>1.0258192651439921</v>
      </c>
      <c r="K130" s="43">
        <v>39778.101999999999</v>
      </c>
      <c r="L130" s="43">
        <v>8156544.2000000002</v>
      </c>
      <c r="M130" s="55">
        <v>132377</v>
      </c>
      <c r="N130" s="45">
        <v>1.5369999999999999</v>
      </c>
      <c r="O130" s="52">
        <f t="shared" si="23"/>
        <v>1.537E-2</v>
      </c>
      <c r="P130" s="51">
        <v>9641.4205719366328</v>
      </c>
      <c r="Q130" s="79">
        <f t="shared" si="36"/>
        <v>96.877076026838296</v>
      </c>
      <c r="R130" s="43">
        <v>19000.599999999999</v>
      </c>
      <c r="S130" s="43">
        <v>24100.5</v>
      </c>
      <c r="T130" s="83">
        <f t="shared" si="24"/>
        <v>96.119427146304318</v>
      </c>
      <c r="U130" s="84">
        <f t="shared" si="37"/>
        <v>0.99325621868525937</v>
      </c>
      <c r="V130" s="84">
        <f t="shared" si="25"/>
        <v>1324.0159087761267</v>
      </c>
      <c r="W130" s="84">
        <f t="shared" si="26"/>
        <v>97.561428975995085</v>
      </c>
      <c r="X130" s="84">
        <f t="shared" si="27"/>
        <v>97.543308943269153</v>
      </c>
      <c r="Y130" s="76">
        <f t="shared" si="35"/>
        <v>1.0032507834771289</v>
      </c>
      <c r="Z130">
        <f t="shared" si="38"/>
        <v>99.923987972875324</v>
      </c>
      <c r="AA130">
        <f t="shared" si="28"/>
        <v>1193.2132810175196</v>
      </c>
      <c r="AB130">
        <f t="shared" si="29"/>
        <v>1098.1375356502679</v>
      </c>
      <c r="AC130">
        <f t="shared" si="30"/>
        <v>1250.2006487965928</v>
      </c>
      <c r="AD130">
        <f t="shared" si="31"/>
        <v>454.0630805844873</v>
      </c>
      <c r="AE130">
        <f t="shared" si="33"/>
        <v>-0.18636479479160964</v>
      </c>
      <c r="AF130">
        <f t="shared" si="32"/>
        <v>-2.4687965597219228</v>
      </c>
      <c r="AG130">
        <f t="shared" si="34"/>
        <v>0.38424999999999998</v>
      </c>
      <c r="AH130" s="55"/>
    </row>
    <row r="131" spans="1:34" ht="16">
      <c r="A131" s="41">
        <v>2011</v>
      </c>
      <c r="B131" s="42">
        <v>4</v>
      </c>
      <c r="C131" s="69">
        <v>265479</v>
      </c>
      <c r="D131" s="43">
        <v>148849</v>
      </c>
      <c r="E131" s="43">
        <v>57272</v>
      </c>
      <c r="F131" s="43">
        <v>56199</v>
      </c>
      <c r="G131" s="44">
        <v>1.0010094960430016</v>
      </c>
      <c r="H131" s="44">
        <f t="shared" si="22"/>
        <v>100.15849040664348</v>
      </c>
      <c r="I131" s="44">
        <v>0.98727735368956748</v>
      </c>
      <c r="J131" s="44">
        <v>1.0307895921369978</v>
      </c>
      <c r="K131" s="43">
        <v>39804.391000000003</v>
      </c>
      <c r="L131" s="43">
        <v>8063419.4000000004</v>
      </c>
      <c r="M131" s="55">
        <v>131268</v>
      </c>
      <c r="N131" s="45">
        <v>1.5329999999999999</v>
      </c>
      <c r="O131" s="52">
        <f t="shared" si="23"/>
        <v>1.533E-2</v>
      </c>
      <c r="P131" s="51">
        <v>8675.2358731343302</v>
      </c>
      <c r="Q131" s="79">
        <f t="shared" si="36"/>
        <v>95.771012219866705</v>
      </c>
      <c r="R131" s="43">
        <v>18848.900000000001</v>
      </c>
      <c r="S131" s="43">
        <v>24152.404000000002</v>
      </c>
      <c r="T131" s="83">
        <f t="shared" si="24"/>
        <v>95.352013638410142</v>
      </c>
      <c r="U131" s="84">
        <f t="shared" si="37"/>
        <v>0.99539534321689316</v>
      </c>
      <c r="V131" s="84">
        <f t="shared" si="25"/>
        <v>1310.6028202606878</v>
      </c>
      <c r="W131" s="84">
        <f t="shared" si="26"/>
        <v>96.57307220937787</v>
      </c>
      <c r="X131" s="84">
        <f t="shared" si="27"/>
        <v>96.726131264230602</v>
      </c>
      <c r="Y131" s="76">
        <f t="shared" si="35"/>
        <v>1.0039138231527482</v>
      </c>
      <c r="Z131">
        <f t="shared" si="38"/>
        <v>100.10094960430015</v>
      </c>
      <c r="AA131">
        <f t="shared" si="28"/>
        <v>1191.5302939120627</v>
      </c>
      <c r="AB131">
        <f t="shared" si="29"/>
        <v>1096.0182417947949</v>
      </c>
      <c r="AC131">
        <f t="shared" si="30"/>
        <v>1249.3906311362605</v>
      </c>
      <c r="AD131">
        <f t="shared" si="31"/>
        <v>451.8980607853324</v>
      </c>
      <c r="AE131">
        <f t="shared" si="33"/>
        <v>0.17693961536701328</v>
      </c>
      <c r="AF131">
        <f t="shared" si="32"/>
        <v>-3.4870239225684623</v>
      </c>
      <c r="AG131">
        <f t="shared" si="34"/>
        <v>0.38324999999999998</v>
      </c>
      <c r="AH131" s="55"/>
    </row>
    <row r="132" spans="1:34" ht="16">
      <c r="A132" s="41">
        <v>2012</v>
      </c>
      <c r="B132" s="42">
        <v>1</v>
      </c>
      <c r="C132" s="69">
        <v>263175</v>
      </c>
      <c r="D132" s="43">
        <v>148267</v>
      </c>
      <c r="E132" s="43">
        <v>55568</v>
      </c>
      <c r="F132" s="43">
        <v>54770</v>
      </c>
      <c r="G132" s="44">
        <v>0.99964282321649089</v>
      </c>
      <c r="H132" s="44">
        <f t="shared" si="22"/>
        <v>100.02174456384758</v>
      </c>
      <c r="I132" s="44">
        <v>0.98057330655468322</v>
      </c>
      <c r="J132" s="44">
        <v>1.0355035173032434</v>
      </c>
      <c r="K132" s="43">
        <v>39771.305</v>
      </c>
      <c r="L132" s="43">
        <v>7955184</v>
      </c>
      <c r="M132" s="55">
        <v>128479</v>
      </c>
      <c r="N132" s="45">
        <v>1.0569999999999999</v>
      </c>
      <c r="O132" s="52">
        <f t="shared" si="23"/>
        <v>1.057E-2</v>
      </c>
      <c r="P132" s="51">
        <v>7843.8252303742283</v>
      </c>
      <c r="Q132" s="79">
        <f t="shared" si="36"/>
        <v>94.485476481018466</v>
      </c>
      <c r="R132" s="43">
        <v>18639.11</v>
      </c>
      <c r="S132" s="43">
        <v>24158.204000000002</v>
      </c>
      <c r="T132" s="83">
        <f t="shared" si="24"/>
        <v>94.290736909200362</v>
      </c>
      <c r="U132" s="84">
        <f t="shared" si="37"/>
        <v>0.99563437917334108</v>
      </c>
      <c r="V132" s="84">
        <f t="shared" si="25"/>
        <v>1284.5106887531551</v>
      </c>
      <c r="W132" s="84">
        <f t="shared" si="26"/>
        <v>94.6504475505416</v>
      </c>
      <c r="X132" s="84">
        <f t="shared" si="27"/>
        <v>94.671028877541247</v>
      </c>
      <c r="Y132" s="76">
        <f t="shared" si="35"/>
        <v>1.0030793550973813</v>
      </c>
      <c r="Z132">
        <f t="shared" si="38"/>
        <v>99.964282321649094</v>
      </c>
      <c r="AA132">
        <f t="shared" si="28"/>
        <v>1191.114515942397</v>
      </c>
      <c r="AB132">
        <f t="shared" si="29"/>
        <v>1092.9737952958515</v>
      </c>
      <c r="AC132">
        <f t="shared" si="30"/>
        <v>1248.4949667094183</v>
      </c>
      <c r="AD132">
        <f t="shared" si="31"/>
        <v>449.40340814389418</v>
      </c>
      <c r="AE132">
        <f t="shared" si="33"/>
        <v>-0.13662274308610844</v>
      </c>
      <c r="AF132">
        <f t="shared" si="32"/>
        <v>-5.4979579864893777</v>
      </c>
      <c r="AG132">
        <f t="shared" si="34"/>
        <v>0.26424999999999998</v>
      </c>
      <c r="AH132" s="55"/>
    </row>
    <row r="133" spans="1:34" ht="16">
      <c r="A133" s="41">
        <v>2012</v>
      </c>
      <c r="B133" s="42">
        <v>2</v>
      </c>
      <c r="C133" s="69">
        <v>260671</v>
      </c>
      <c r="D133" s="43">
        <v>147105</v>
      </c>
      <c r="E133" s="43">
        <v>53973</v>
      </c>
      <c r="F133" s="43">
        <v>53483</v>
      </c>
      <c r="G133" s="44">
        <v>0.99863429380329993</v>
      </c>
      <c r="H133" s="44">
        <f t="shared" ref="H133:H158" si="39">(G133/$G$124)*100</f>
        <v>99.920833649460448</v>
      </c>
      <c r="I133" s="44">
        <v>0.97068227287175368</v>
      </c>
      <c r="J133" s="44">
        <v>1.0461303150810646</v>
      </c>
      <c r="K133" s="43">
        <v>39732.83</v>
      </c>
      <c r="L133" s="43">
        <v>7835979.4000000004</v>
      </c>
      <c r="M133" s="55">
        <v>126515</v>
      </c>
      <c r="N133" s="45">
        <v>1.07</v>
      </c>
      <c r="O133" s="52">
        <f t="shared" ref="O133:O159" si="40">N133/100</f>
        <v>1.0700000000000001E-2</v>
      </c>
      <c r="P133" s="51">
        <v>7249.8493921688741</v>
      </c>
      <c r="Q133" s="79">
        <f t="shared" si="36"/>
        <v>93.069657132310851</v>
      </c>
      <c r="R133" s="43">
        <v>18435.541000000001</v>
      </c>
      <c r="S133" s="43">
        <v>24189.768</v>
      </c>
      <c r="T133" s="83">
        <f t="shared" ref="T133:T158" si="41">(R133/$R$124)*100</f>
        <v>93.260930710198963</v>
      </c>
      <c r="U133" s="84">
        <f t="shared" si="37"/>
        <v>0.99693522933356937</v>
      </c>
      <c r="V133" s="84">
        <f t="shared" ref="V133:V159" si="42">M133/H133</f>
        <v>1266.1523666209239</v>
      </c>
      <c r="W133" s="84">
        <f t="shared" ref="W133:W159" si="43">(V133/$V$124)*100</f>
        <v>93.297696326821253</v>
      </c>
      <c r="X133" s="84">
        <f t="shared" ref="X133:X159" si="44">(M133/$M$124)*100</f>
        <v>93.223835945501847</v>
      </c>
      <c r="Y133" s="76">
        <f t="shared" si="35"/>
        <v>1.0021089700877024</v>
      </c>
      <c r="Z133">
        <f t="shared" si="38"/>
        <v>99.86342938032999</v>
      </c>
      <c r="AA133">
        <f t="shared" ref="AA133:AA158" si="45">LN(D133/U133)*100</f>
        <v>1190.1971373188303</v>
      </c>
      <c r="AB133">
        <f t="shared" ref="AB133:AB158" si="46" xml:space="preserve"> LN(E133/U133)*100</f>
        <v>1089.9308677198501</v>
      </c>
      <c r="AC133">
        <f t="shared" ref="AC133:AC158" si="47">LN(C133/U133)*100</f>
        <v>1247.4083831455853</v>
      </c>
      <c r="AD133">
        <f t="shared" ref="AD133:AD158" si="48">LN((Q133*T133/100)/U133)*100</f>
        <v>446.66487759866413</v>
      </c>
      <c r="AE133">
        <f t="shared" si="33"/>
        <v>-0.1009399037032942</v>
      </c>
      <c r="AF133">
        <f t="shared" ref="AF133:AF158" si="49">LN(X133/H133)*100</f>
        <v>-6.9374769470476343</v>
      </c>
      <c r="AG133">
        <f t="shared" si="34"/>
        <v>0.26750000000000002</v>
      </c>
      <c r="AH133" s="55"/>
    </row>
    <row r="134" spans="1:34" ht="16">
      <c r="A134" s="41">
        <v>2012</v>
      </c>
      <c r="B134" s="42">
        <v>3</v>
      </c>
      <c r="C134" s="69">
        <v>258745</v>
      </c>
      <c r="D134" s="43">
        <v>145604</v>
      </c>
      <c r="E134" s="43">
        <v>52587</v>
      </c>
      <c r="F134" s="43">
        <v>52186</v>
      </c>
      <c r="G134" s="44">
        <v>1.0038841330267252</v>
      </c>
      <c r="H134" s="44">
        <f t="shared" si="39"/>
        <v>100.44611934712306</v>
      </c>
      <c r="I134" s="44">
        <v>0.9686505959452727</v>
      </c>
      <c r="J134" s="44">
        <v>1.0490714540809318</v>
      </c>
      <c r="K134" s="43">
        <v>39700.61</v>
      </c>
      <c r="L134" s="43">
        <v>7774090.7000000002</v>
      </c>
      <c r="M134" s="55">
        <v>124411</v>
      </c>
      <c r="N134" s="45">
        <v>1.0900000000000001</v>
      </c>
      <c r="O134" s="52">
        <f t="shared" si="40"/>
        <v>1.09E-2</v>
      </c>
      <c r="P134" s="51">
        <v>6128.3650771993416</v>
      </c>
      <c r="Q134" s="79">
        <f t="shared" si="36"/>
        <v>92.334591380432485</v>
      </c>
      <c r="R134" s="43">
        <v>18241.726999999999</v>
      </c>
      <c r="S134" s="43">
        <v>24183.745999999999</v>
      </c>
      <c r="T134" s="83">
        <f t="shared" si="41"/>
        <v>92.280472690297799</v>
      </c>
      <c r="U134" s="84">
        <f t="shared" si="37"/>
        <v>0.99668704406982278</v>
      </c>
      <c r="V134" s="84">
        <f t="shared" si="42"/>
        <v>1238.5844352040997</v>
      </c>
      <c r="W134" s="84">
        <f t="shared" si="43"/>
        <v>91.266325883981381</v>
      </c>
      <c r="X134" s="84">
        <f t="shared" si="44"/>
        <v>91.6734826211582</v>
      </c>
      <c r="Y134" s="76">
        <f t="shared" si="35"/>
        <v>1.0012963435766729</v>
      </c>
      <c r="Z134">
        <f t="shared" si="38"/>
        <v>100.38841330267252</v>
      </c>
      <c r="AA134">
        <f t="shared" si="45"/>
        <v>1189.1964342814347</v>
      </c>
      <c r="AB134">
        <f t="shared" si="46"/>
        <v>1087.3542675810172</v>
      </c>
      <c r="AC134">
        <f t="shared" si="47"/>
        <v>1246.6916755623031</v>
      </c>
      <c r="AD134">
        <f t="shared" si="48"/>
        <v>444.83996680573671</v>
      </c>
      <c r="AE134">
        <f t="shared" ref="AE134:AE158" si="50">(LN(G134)-LN(G133))*100</f>
        <v>0.52432488813225386</v>
      </c>
      <c r="AF134">
        <f t="shared" si="49"/>
        <v>-9.1388295731598888</v>
      </c>
      <c r="AG134">
        <f t="shared" ref="AG134:AG158" si="51">N134/4</f>
        <v>0.27250000000000002</v>
      </c>
      <c r="AH134" s="55"/>
    </row>
    <row r="135" spans="1:34" ht="16">
      <c r="A135" s="41">
        <v>2012</v>
      </c>
      <c r="B135" s="42">
        <v>4</v>
      </c>
      <c r="C135" s="69">
        <v>256217</v>
      </c>
      <c r="D135" s="43">
        <v>142492</v>
      </c>
      <c r="E135" s="43">
        <v>51694</v>
      </c>
      <c r="F135" s="43">
        <v>51515</v>
      </c>
      <c r="G135" s="44">
        <v>1.0017641296244979</v>
      </c>
      <c r="H135" s="44">
        <f t="shared" si="39"/>
        <v>100.23399714322451</v>
      </c>
      <c r="I135" s="44">
        <v>0.96414636513636809</v>
      </c>
      <c r="J135" s="44">
        <v>1.060957808157651</v>
      </c>
      <c r="K135" s="43">
        <v>39677.095999999998</v>
      </c>
      <c r="L135" s="43">
        <v>7639111.9000000004</v>
      </c>
      <c r="M135" s="55">
        <v>119385</v>
      </c>
      <c r="N135" s="45">
        <v>1.1000000000000001</v>
      </c>
      <c r="O135" s="52">
        <f t="shared" si="40"/>
        <v>1.1000000000000001E-2</v>
      </c>
      <c r="P135" s="51">
        <v>4678.9603002575541</v>
      </c>
      <c r="Q135" s="79">
        <f t="shared" si="36"/>
        <v>90.731418376158018</v>
      </c>
      <c r="R135" s="43">
        <v>18054.164000000001</v>
      </c>
      <c r="S135" s="43">
        <v>24089.686000000002</v>
      </c>
      <c r="T135" s="83">
        <f t="shared" si="41"/>
        <v>91.331636963329061</v>
      </c>
      <c r="U135" s="84">
        <f t="shared" si="37"/>
        <v>0.99281054026577176</v>
      </c>
      <c r="V135" s="84">
        <f t="shared" si="42"/>
        <v>1191.0629467306446</v>
      </c>
      <c r="W135" s="84">
        <f t="shared" si="43"/>
        <v>87.764657745550821</v>
      </c>
      <c r="X135" s="84">
        <f t="shared" si="44"/>
        <v>87.97002453743616</v>
      </c>
      <c r="Y135" s="76">
        <f t="shared" ref="Y135:Y158" si="52">K135/$K$124</f>
        <v>1.0007032926834281</v>
      </c>
      <c r="Z135">
        <f t="shared" si="38"/>
        <v>100.17641296244979</v>
      </c>
      <c r="AA135">
        <f t="shared" si="45"/>
        <v>1187.4256565206078</v>
      </c>
      <c r="AB135">
        <f t="shared" si="46"/>
        <v>1086.0312428045149</v>
      </c>
      <c r="AC135">
        <f t="shared" si="47"/>
        <v>1246.0995449096072</v>
      </c>
      <c r="AD135">
        <f t="shared" si="48"/>
        <v>442.44461826011792</v>
      </c>
      <c r="AE135">
        <f t="shared" si="50"/>
        <v>-0.21140338824655569</v>
      </c>
      <c r="AF135">
        <f t="shared" si="49"/>
        <v>-13.051129775637932</v>
      </c>
      <c r="AG135">
        <f t="shared" si="51"/>
        <v>0.27500000000000002</v>
      </c>
      <c r="AH135" s="55"/>
    </row>
    <row r="136" spans="1:34" ht="16">
      <c r="A136" s="61">
        <v>2013</v>
      </c>
      <c r="B136" s="61">
        <v>1</v>
      </c>
      <c r="C136" s="69">
        <v>255338</v>
      </c>
      <c r="D136" s="43">
        <v>141259</v>
      </c>
      <c r="E136" s="43">
        <v>51138</v>
      </c>
      <c r="F136" s="43">
        <v>51261</v>
      </c>
      <c r="G136" s="44">
        <v>1.0044920850010575</v>
      </c>
      <c r="H136" s="44">
        <f t="shared" si="39"/>
        <v>100.50694949132206</v>
      </c>
      <c r="I136" s="44">
        <v>0.94065663955053547</v>
      </c>
      <c r="J136" s="44">
        <v>1.0552106414458549</v>
      </c>
      <c r="K136" s="43">
        <v>39618.913999999997</v>
      </c>
      <c r="L136" s="43">
        <v>7583400.7000000002</v>
      </c>
      <c r="M136" s="62">
        <v>122241</v>
      </c>
      <c r="N136" s="45">
        <v>1.1499999999999999</v>
      </c>
      <c r="O136" s="52">
        <f t="shared" si="40"/>
        <v>1.15E-2</v>
      </c>
      <c r="P136" s="51">
        <v>5893.1077277218692</v>
      </c>
      <c r="Q136" s="79">
        <f t="shared" si="36"/>
        <v>90.069724155467554</v>
      </c>
      <c r="R136" s="43">
        <v>17959.217000000001</v>
      </c>
      <c r="S136" s="43">
        <v>24071.538</v>
      </c>
      <c r="T136" s="83">
        <f t="shared" si="41"/>
        <v>90.851323118015742</v>
      </c>
      <c r="U136" s="84">
        <f t="shared" si="37"/>
        <v>0.99206260500066512</v>
      </c>
      <c r="V136" s="84">
        <f t="shared" si="42"/>
        <v>1216.2442559313224</v>
      </c>
      <c r="W136" s="84">
        <f t="shared" si="43"/>
        <v>89.620167556890934</v>
      </c>
      <c r="X136" s="84">
        <f t="shared" si="44"/>
        <v>90.074496540442567</v>
      </c>
      <c r="Y136" s="76">
        <f t="shared" si="52"/>
        <v>0.99923587382356727</v>
      </c>
      <c r="Z136">
        <f t="shared" si="38"/>
        <v>100.44920850010574</v>
      </c>
      <c r="AA136">
        <f t="shared" si="45"/>
        <v>1186.6319427601923</v>
      </c>
      <c r="AB136">
        <f t="shared" si="46"/>
        <v>1085.025220355926</v>
      </c>
      <c r="AC136">
        <f t="shared" si="47"/>
        <v>1245.831250045891</v>
      </c>
      <c r="AD136">
        <f t="shared" si="48"/>
        <v>441.26073195552664</v>
      </c>
      <c r="AE136">
        <f t="shared" si="50"/>
        <v>0.27194503253057561</v>
      </c>
      <c r="AF136">
        <f t="shared" si="49"/>
        <v>-10.958980699458566</v>
      </c>
      <c r="AG136">
        <f t="shared" si="51"/>
        <v>0.28749999999999998</v>
      </c>
      <c r="AH136" s="62"/>
    </row>
    <row r="137" spans="1:34" ht="16">
      <c r="A137" s="61">
        <v>2013</v>
      </c>
      <c r="B137" s="63">
        <v>2</v>
      </c>
      <c r="C137" s="69">
        <v>255124</v>
      </c>
      <c r="D137" s="43">
        <v>140975</v>
      </c>
      <c r="E137" s="43">
        <v>50581</v>
      </c>
      <c r="F137" s="43">
        <v>50705</v>
      </c>
      <c r="G137" s="44">
        <v>1.0041078064000251</v>
      </c>
      <c r="H137" s="44">
        <f t="shared" si="39"/>
        <v>100.46849954181896</v>
      </c>
      <c r="I137" s="44">
        <v>0.93635736120698154</v>
      </c>
      <c r="J137" s="44">
        <v>1.0615428267423301</v>
      </c>
      <c r="K137" s="43">
        <v>39548.527000000002</v>
      </c>
      <c r="L137" s="43">
        <v>7564687.2999999998</v>
      </c>
      <c r="M137" s="62">
        <v>120926</v>
      </c>
      <c r="N137" s="45">
        <v>1.75</v>
      </c>
      <c r="O137" s="52">
        <f t="shared" si="40"/>
        <v>1.7500000000000002E-2</v>
      </c>
      <c r="P137" s="51">
        <v>5869.604578633599</v>
      </c>
      <c r="Q137" s="79">
        <f t="shared" si="36"/>
        <v>89.847460972670035</v>
      </c>
      <c r="R137" s="43">
        <v>17842.583999999999</v>
      </c>
      <c r="S137" s="43">
        <v>23917.845000000001</v>
      </c>
      <c r="T137" s="83">
        <f t="shared" si="41"/>
        <v>90.26130505825158</v>
      </c>
      <c r="U137" s="84">
        <f t="shared" si="37"/>
        <v>0.98572844064646536</v>
      </c>
      <c r="V137" s="84">
        <f t="shared" si="42"/>
        <v>1203.6210409379692</v>
      </c>
      <c r="W137" s="84">
        <f t="shared" si="43"/>
        <v>88.690013406280201</v>
      </c>
      <c r="X137" s="84">
        <f t="shared" si="44"/>
        <v>89.105525712727783</v>
      </c>
      <c r="Y137" s="76">
        <f t="shared" si="52"/>
        <v>0.99746063042717292</v>
      </c>
      <c r="Z137">
        <f t="shared" si="38"/>
        <v>100.4107806400025</v>
      </c>
      <c r="AA137">
        <f t="shared" si="45"/>
        <v>1187.0712226154462</v>
      </c>
      <c r="AB137">
        <f t="shared" si="46"/>
        <v>1084.5705668167939</v>
      </c>
      <c r="AC137">
        <f t="shared" si="47"/>
        <v>1246.3879357936312</v>
      </c>
      <c r="AD137">
        <f t="shared" si="48"/>
        <v>441.00263989804569</v>
      </c>
      <c r="AE137">
        <f t="shared" si="50"/>
        <v>-3.8263330329348866E-2</v>
      </c>
      <c r="AF137">
        <f t="shared" si="49"/>
        <v>-12.002289144087172</v>
      </c>
      <c r="AG137">
        <f t="shared" si="51"/>
        <v>0.4375</v>
      </c>
      <c r="AH137" s="62"/>
    </row>
    <row r="138" spans="1:34" ht="16">
      <c r="A138" s="61">
        <v>2013</v>
      </c>
      <c r="B138" s="61">
        <v>3</v>
      </c>
      <c r="C138" s="69">
        <v>254950</v>
      </c>
      <c r="D138" s="43">
        <v>141220</v>
      </c>
      <c r="E138" s="43">
        <v>51182</v>
      </c>
      <c r="F138" s="43">
        <v>51381</v>
      </c>
      <c r="G138" s="44">
        <v>1.0029103745832517</v>
      </c>
      <c r="H138" s="44">
        <f t="shared" si="39"/>
        <v>100.34868752843946</v>
      </c>
      <c r="I138" s="44">
        <v>0.9427609427609428</v>
      </c>
      <c r="J138" s="44">
        <v>1.057413964027758</v>
      </c>
      <c r="K138" s="43">
        <v>39446.612999999998</v>
      </c>
      <c r="L138" s="43">
        <v>7534879.2999999998</v>
      </c>
      <c r="M138" s="43">
        <v>121151</v>
      </c>
      <c r="N138" s="45">
        <v>0.73350000000000004</v>
      </c>
      <c r="O138" s="52">
        <f t="shared" si="40"/>
        <v>7.3350000000000004E-3</v>
      </c>
      <c r="P138" s="51">
        <v>5693.5377581908951</v>
      </c>
      <c r="Q138" s="79">
        <f t="shared" si="36"/>
        <v>89.493424776530986</v>
      </c>
      <c r="R138" s="43">
        <v>17828.170999999998</v>
      </c>
      <c r="S138" s="43">
        <v>23895.256999999998</v>
      </c>
      <c r="T138" s="83">
        <f t="shared" si="41"/>
        <v>90.18839318686544</v>
      </c>
      <c r="U138" s="84">
        <f t="shared" si="37"/>
        <v>0.98479751923538816</v>
      </c>
      <c r="V138" s="84">
        <f t="shared" si="42"/>
        <v>1207.3002944424663</v>
      </c>
      <c r="W138" s="84">
        <f t="shared" si="43"/>
        <v>88.961122859787807</v>
      </c>
      <c r="X138" s="84">
        <f t="shared" si="44"/>
        <v>89.271319200359585</v>
      </c>
      <c r="Y138" s="76">
        <f t="shared" si="52"/>
        <v>0.99489023879945537</v>
      </c>
      <c r="Z138">
        <f t="shared" si="38"/>
        <v>100.29103745832518</v>
      </c>
      <c r="AA138">
        <f t="shared" si="45"/>
        <v>1187.339346023964</v>
      </c>
      <c r="AB138">
        <f t="shared" si="46"/>
        <v>1085.8462409884319</v>
      </c>
      <c r="AC138">
        <f t="shared" si="47"/>
        <v>1246.4141949652603</v>
      </c>
      <c r="AD138">
        <f t="shared" si="48"/>
        <v>440.62149337301531</v>
      </c>
      <c r="AE138">
        <f t="shared" si="50"/>
        <v>-0.11932447550278558</v>
      </c>
      <c r="AF138">
        <f t="shared" si="49"/>
        <v>-11.697073349052404</v>
      </c>
      <c r="AG138">
        <f t="shared" si="51"/>
        <v>0.18337500000000001</v>
      </c>
      <c r="AH138" s="43"/>
    </row>
    <row r="139" spans="1:34" ht="16">
      <c r="A139" s="61">
        <v>2013</v>
      </c>
      <c r="B139" s="63">
        <v>4</v>
      </c>
      <c r="C139" s="69">
        <v>255677</v>
      </c>
      <c r="D139" s="43">
        <v>142078</v>
      </c>
      <c r="E139" s="43">
        <v>51114</v>
      </c>
      <c r="F139" s="43">
        <v>51378</v>
      </c>
      <c r="G139" s="44">
        <v>1.0065199450869653</v>
      </c>
      <c r="H139" s="44">
        <f t="shared" si="39"/>
        <v>100.70985206693528</v>
      </c>
      <c r="I139" s="44">
        <v>0.93880649305150066</v>
      </c>
      <c r="J139" s="44">
        <v>1.0588901870803362</v>
      </c>
      <c r="K139" s="43">
        <v>39374.608</v>
      </c>
      <c r="L139" s="43">
        <v>7566764</v>
      </c>
      <c r="M139" s="43">
        <v>120997</v>
      </c>
      <c r="N139" s="45">
        <v>0.72</v>
      </c>
      <c r="O139" s="52">
        <f t="shared" si="40"/>
        <v>7.1999999999999998E-3</v>
      </c>
      <c r="P139" s="51">
        <v>5637.7499354536394</v>
      </c>
      <c r="Q139" s="79">
        <f t="shared" si="36"/>
        <v>89.872126397003157</v>
      </c>
      <c r="R139" s="43">
        <v>17817.601999999999</v>
      </c>
      <c r="S139" s="43">
        <v>23763.119999999999</v>
      </c>
      <c r="T139" s="83">
        <f t="shared" si="41"/>
        <v>90.134927179186235</v>
      </c>
      <c r="U139" s="84">
        <f t="shared" si="37"/>
        <v>0.97935174437725603</v>
      </c>
      <c r="V139" s="84">
        <f t="shared" si="42"/>
        <v>1201.4415423784078</v>
      </c>
      <c r="W139" s="84">
        <f t="shared" si="43"/>
        <v>88.529414887401018</v>
      </c>
      <c r="X139" s="84">
        <f t="shared" si="44"/>
        <v>89.157842768824921</v>
      </c>
      <c r="Y139" s="76">
        <f t="shared" si="52"/>
        <v>0.99307418752922971</v>
      </c>
      <c r="Z139">
        <f t="shared" si="38"/>
        <v>100.65199450869653</v>
      </c>
      <c r="AA139">
        <f t="shared" si="45"/>
        <v>1188.4995893075143</v>
      </c>
      <c r="AB139">
        <f t="shared" si="46"/>
        <v>1086.2678122795694</v>
      </c>
      <c r="AC139">
        <f t="shared" si="47"/>
        <v>1247.2534619599237</v>
      </c>
      <c r="AD139">
        <f t="shared" si="48"/>
        <v>441.53898062825556</v>
      </c>
      <c r="AE139">
        <f t="shared" si="50"/>
        <v>0.35926345400281512</v>
      </c>
      <c r="AF139">
        <f t="shared" si="49"/>
        <v>-12.183531758836395</v>
      </c>
      <c r="AG139">
        <f t="shared" si="51"/>
        <v>0.18</v>
      </c>
      <c r="AH139" s="43"/>
    </row>
    <row r="140" spans="1:34" ht="16">
      <c r="A140" s="64">
        <v>2014</v>
      </c>
      <c r="B140" s="61">
        <v>1</v>
      </c>
      <c r="C140" s="69">
        <v>256688</v>
      </c>
      <c r="D140" s="43">
        <v>142059</v>
      </c>
      <c r="E140" s="43">
        <v>53434</v>
      </c>
      <c r="F140" s="43">
        <v>53148</v>
      </c>
      <c r="G140" s="44">
        <v>1.0023920089758773</v>
      </c>
      <c r="H140" s="44">
        <f t="shared" si="39"/>
        <v>100.29682117060912</v>
      </c>
      <c r="I140" s="44">
        <v>0.93454128095130584</v>
      </c>
      <c r="J140" s="44">
        <v>1.0596794289696534</v>
      </c>
      <c r="K140" s="43">
        <v>39297.345999999998</v>
      </c>
      <c r="L140" s="43">
        <v>7566495.7000000002</v>
      </c>
      <c r="M140" s="43">
        <v>121069</v>
      </c>
      <c r="N140" s="45">
        <v>0.7</v>
      </c>
      <c r="O140" s="52">
        <f t="shared" si="40"/>
        <v>6.9999999999999993E-3</v>
      </c>
      <c r="P140" s="51">
        <v>5585.3835086417466</v>
      </c>
      <c r="Q140" s="79">
        <f t="shared" si="36"/>
        <v>89.868939738675735</v>
      </c>
      <c r="R140" s="43">
        <v>17849.425999999999</v>
      </c>
      <c r="S140" s="43">
        <v>23623.449000000001</v>
      </c>
      <c r="T140" s="83">
        <f t="shared" si="41"/>
        <v>90.295917076847573</v>
      </c>
      <c r="U140" s="84">
        <f t="shared" si="37"/>
        <v>0.97359547005431712</v>
      </c>
      <c r="V140" s="84">
        <f t="shared" si="42"/>
        <v>1207.1070507215431</v>
      </c>
      <c r="W140" s="84">
        <f t="shared" si="43"/>
        <v>88.946883504030126</v>
      </c>
      <c r="X140" s="84">
        <f t="shared" si="44"/>
        <v>89.210896684867109</v>
      </c>
      <c r="Y140" s="76">
        <f t="shared" si="52"/>
        <v>0.99112554850082624</v>
      </c>
      <c r="Z140">
        <f t="shared" si="38"/>
        <v>100.23920089758774</v>
      </c>
      <c r="AA140">
        <f t="shared" si="45"/>
        <v>1189.0757133346542</v>
      </c>
      <c r="AB140">
        <f t="shared" si="46"/>
        <v>1091.2961916556758</v>
      </c>
      <c r="AC140">
        <f t="shared" si="47"/>
        <v>1248.237600868955</v>
      </c>
      <c r="AD140">
        <f t="shared" si="48"/>
        <v>442.30338322936433</v>
      </c>
      <c r="AE140">
        <f t="shared" si="50"/>
        <v>-0.41096295061441962</v>
      </c>
      <c r="AF140">
        <f t="shared" si="49"/>
        <v>-11.713080898211233</v>
      </c>
      <c r="AG140">
        <f t="shared" si="51"/>
        <v>0.17499999999999999</v>
      </c>
      <c r="AH140" s="43"/>
    </row>
    <row r="141" spans="1:34" ht="16">
      <c r="A141" s="64">
        <v>2014</v>
      </c>
      <c r="B141" s="63">
        <v>2</v>
      </c>
      <c r="C141" s="69">
        <v>257680</v>
      </c>
      <c r="D141" s="43">
        <v>143115</v>
      </c>
      <c r="E141" s="43">
        <v>53788</v>
      </c>
      <c r="F141" s="43">
        <v>53488</v>
      </c>
      <c r="G141" s="44">
        <v>1.0008110835144366</v>
      </c>
      <c r="H141" s="44">
        <f t="shared" si="39"/>
        <v>100.1386377484845</v>
      </c>
      <c r="I141" s="44">
        <v>0.93445258749626081</v>
      </c>
      <c r="J141" s="44">
        <v>1.0665408936868952</v>
      </c>
      <c r="K141" s="43">
        <v>39342.684732044996</v>
      </c>
      <c r="L141" s="43">
        <v>7623893.7999999998</v>
      </c>
      <c r="M141" s="43">
        <v>122507</v>
      </c>
      <c r="N141" s="45">
        <v>0.55000000000000004</v>
      </c>
      <c r="O141" s="52">
        <f t="shared" si="40"/>
        <v>5.5000000000000005E-3</v>
      </c>
      <c r="P141" s="51">
        <v>5302.3275370564761</v>
      </c>
      <c r="Q141" s="79">
        <f t="shared" si="36"/>
        <v>90.550669643050682</v>
      </c>
      <c r="R141" s="43">
        <v>18002.885999999999</v>
      </c>
      <c r="S141" s="43">
        <v>23652.434999999998</v>
      </c>
      <c r="T141" s="83">
        <f t="shared" si="41"/>
        <v>91.072233997885434</v>
      </c>
      <c r="U141" s="84">
        <f t="shared" si="37"/>
        <v>0.97479007285321384</v>
      </c>
      <c r="V141" s="84">
        <f t="shared" si="42"/>
        <v>1223.3739419113881</v>
      </c>
      <c r="W141" s="84">
        <f t="shared" si="43"/>
        <v>90.14552555882635</v>
      </c>
      <c r="X141" s="84">
        <f t="shared" si="44"/>
        <v>90.2705012858206</v>
      </c>
      <c r="Y141" s="76">
        <f t="shared" si="52"/>
        <v>0.99226904495136092</v>
      </c>
      <c r="Z141">
        <f t="shared" si="38"/>
        <v>100.08110835144366</v>
      </c>
      <c r="AA141">
        <f t="shared" si="45"/>
        <v>1189.6936922914988</v>
      </c>
      <c r="AB141">
        <f t="shared" si="46"/>
        <v>1091.8338814004694</v>
      </c>
      <c r="AC141">
        <f t="shared" si="47"/>
        <v>1248.5006925066014</v>
      </c>
      <c r="AD141">
        <f t="shared" si="48"/>
        <v>443.79255064963621</v>
      </c>
      <c r="AE141">
        <f t="shared" si="50"/>
        <v>-0.15783979124092995</v>
      </c>
      <c r="AF141">
        <f t="shared" si="49"/>
        <v>-10.3744870861427</v>
      </c>
      <c r="AG141">
        <f t="shared" si="51"/>
        <v>0.13750000000000001</v>
      </c>
      <c r="AH141" s="43"/>
    </row>
    <row r="142" spans="1:34" ht="16">
      <c r="A142" s="64">
        <v>2014</v>
      </c>
      <c r="B142" s="61">
        <v>3</v>
      </c>
      <c r="C142" s="69">
        <v>259433</v>
      </c>
      <c r="D142" s="43">
        <v>143843</v>
      </c>
      <c r="E142" s="43">
        <v>53935</v>
      </c>
      <c r="F142" s="43">
        <v>53566</v>
      </c>
      <c r="G142" s="44">
        <v>1.0017538246869133</v>
      </c>
      <c r="H142" s="44">
        <f t="shared" si="39"/>
        <v>100.23296605710965</v>
      </c>
      <c r="I142" s="44">
        <v>0.93494007392749134</v>
      </c>
      <c r="J142" s="44">
        <v>1.0602670967652232</v>
      </c>
      <c r="K142" s="43">
        <v>39337.681133238228</v>
      </c>
      <c r="L142" s="43">
        <v>7649971.7000000002</v>
      </c>
      <c r="M142" s="43">
        <v>123596</v>
      </c>
      <c r="N142" s="45">
        <v>0.42</v>
      </c>
      <c r="O142" s="52">
        <f t="shared" si="40"/>
        <v>4.1999999999999997E-3</v>
      </c>
      <c r="P142" s="51">
        <v>5172.5458530905908</v>
      </c>
      <c r="Q142" s="79">
        <f t="shared" si="36"/>
        <v>90.860402618067269</v>
      </c>
      <c r="R142" s="43">
        <v>18087.102999999999</v>
      </c>
      <c r="S142" s="43">
        <v>23635.096999999998</v>
      </c>
      <c r="T142" s="83">
        <f t="shared" si="41"/>
        <v>91.49826737556721</v>
      </c>
      <c r="U142" s="84">
        <f t="shared" si="37"/>
        <v>0.97407552019581811</v>
      </c>
      <c r="V142" s="84">
        <f t="shared" si="42"/>
        <v>1233.0873250780469</v>
      </c>
      <c r="W142" s="84">
        <f t="shared" si="43"/>
        <v>90.861265857450533</v>
      </c>
      <c r="X142" s="84">
        <f t="shared" si="44"/>
        <v>91.072941765958547</v>
      </c>
      <c r="Y142" s="76">
        <f t="shared" si="52"/>
        <v>0.99214284827100907</v>
      </c>
      <c r="Z142">
        <f t="shared" si="38"/>
        <v>100.17538246869134</v>
      </c>
      <c r="AA142">
        <f t="shared" si="45"/>
        <v>1190.274414820522</v>
      </c>
      <c r="AB142">
        <f t="shared" si="46"/>
        <v>1092.1801339019564</v>
      </c>
      <c r="AC142">
        <f t="shared" si="47"/>
        <v>1249.252020163698</v>
      </c>
      <c r="AD142">
        <f t="shared" si="48"/>
        <v>444.67405840510077</v>
      </c>
      <c r="AE142">
        <f t="shared" si="50"/>
        <v>9.4153376827856183E-2</v>
      </c>
      <c r="AF142">
        <f t="shared" si="49"/>
        <v>-9.5836393798671349</v>
      </c>
      <c r="AG142">
        <f t="shared" si="51"/>
        <v>0.105</v>
      </c>
      <c r="AH142" s="43"/>
    </row>
    <row r="143" spans="1:34" ht="16">
      <c r="A143" s="64">
        <v>2014</v>
      </c>
      <c r="B143" s="63">
        <v>4</v>
      </c>
      <c r="C143" s="69">
        <v>261379</v>
      </c>
      <c r="D143" s="43">
        <v>144755</v>
      </c>
      <c r="E143" s="43">
        <v>54436</v>
      </c>
      <c r="F143" s="43">
        <v>53902</v>
      </c>
      <c r="G143" s="44">
        <v>1.0052108241289468</v>
      </c>
      <c r="H143" s="44">
        <f t="shared" si="39"/>
        <v>100.57886471922966</v>
      </c>
      <c r="I143" s="44">
        <v>0.93749768097658714</v>
      </c>
      <c r="J143" s="44">
        <v>1.056909951297019</v>
      </c>
      <c r="K143" s="43">
        <v>39337.885361760949</v>
      </c>
      <c r="L143" s="43">
        <v>7728551.9000000004</v>
      </c>
      <c r="M143" s="43">
        <v>124471</v>
      </c>
      <c r="N143" s="45">
        <v>0.28999999999999998</v>
      </c>
      <c r="O143" s="52">
        <f t="shared" si="40"/>
        <v>2.8999999999999998E-3</v>
      </c>
      <c r="P143" s="51">
        <v>6182.7431012111856</v>
      </c>
      <c r="Q143" s="79">
        <f t="shared" si="36"/>
        <v>91.793717000107179</v>
      </c>
      <c r="R143" s="43">
        <v>18217.186000000002</v>
      </c>
      <c r="S143" s="43">
        <v>23682.894</v>
      </c>
      <c r="T143" s="83">
        <f t="shared" si="41"/>
        <v>92.156325723275856</v>
      </c>
      <c r="U143" s="84">
        <f t="shared" si="37"/>
        <v>0.97604538254242923</v>
      </c>
      <c r="V143" s="84">
        <f t="shared" si="42"/>
        <v>1237.5462811940292</v>
      </c>
      <c r="W143" s="84">
        <f t="shared" si="43"/>
        <v>91.189828473302043</v>
      </c>
      <c r="X143" s="84">
        <f t="shared" si="44"/>
        <v>91.717694217860014</v>
      </c>
      <c r="Y143" s="76">
        <f t="shared" si="52"/>
        <v>0.99214799915592133</v>
      </c>
      <c r="Z143">
        <f t="shared" si="38"/>
        <v>100.52108241289469</v>
      </c>
      <c r="AA143">
        <f t="shared" si="45"/>
        <v>1190.7044132296485</v>
      </c>
      <c r="AB143">
        <f t="shared" si="46"/>
        <v>1092.9027173823688</v>
      </c>
      <c r="AC143">
        <f t="shared" si="47"/>
        <v>1249.7972935439761</v>
      </c>
      <c r="AD143">
        <f t="shared" si="48"/>
        <v>446.21061898737014</v>
      </c>
      <c r="AE143">
        <f t="shared" si="50"/>
        <v>0.34450062317385705</v>
      </c>
      <c r="AF143">
        <f t="shared" si="49"/>
        <v>-9.2226825025731323</v>
      </c>
      <c r="AG143">
        <f t="shared" si="51"/>
        <v>7.2499999999999995E-2</v>
      </c>
      <c r="AH143" s="43"/>
    </row>
    <row r="144" spans="1:34" ht="16">
      <c r="A144" s="64">
        <v>2015</v>
      </c>
      <c r="B144" s="61">
        <v>1</v>
      </c>
      <c r="C144" s="69">
        <v>264443</v>
      </c>
      <c r="D144" s="43">
        <v>145909</v>
      </c>
      <c r="E144" s="43">
        <v>56985</v>
      </c>
      <c r="F144" s="43">
        <v>55641</v>
      </c>
      <c r="G144" s="44">
        <v>1.009052990625579</v>
      </c>
      <c r="H144" s="44">
        <f t="shared" si="39"/>
        <v>100.96330222728014</v>
      </c>
      <c r="I144" s="44">
        <v>0.93558706709081429</v>
      </c>
      <c r="J144" s="44">
        <v>1.0576318116086054</v>
      </c>
      <c r="K144" s="43">
        <v>39164.012999999999</v>
      </c>
      <c r="L144" s="43">
        <v>7755260</v>
      </c>
      <c r="M144" s="43">
        <v>126687</v>
      </c>
      <c r="N144" s="45">
        <v>0.2</v>
      </c>
      <c r="O144" s="52">
        <f t="shared" si="40"/>
        <v>2E-3</v>
      </c>
      <c r="P144" s="51">
        <v>6035.0547945690168</v>
      </c>
      <c r="Q144" s="79">
        <f t="shared" si="36"/>
        <v>92.110934999640889</v>
      </c>
      <c r="R144" s="43">
        <v>18333.879000000001</v>
      </c>
      <c r="S144" s="43">
        <v>23626.538</v>
      </c>
      <c r="T144" s="83">
        <f t="shared" si="41"/>
        <v>92.746647308488093</v>
      </c>
      <c r="U144" s="84">
        <f t="shared" si="37"/>
        <v>0.97372277730767365</v>
      </c>
      <c r="V144" s="84">
        <f t="shared" si="42"/>
        <v>1254.7826507775353</v>
      </c>
      <c r="W144" s="84">
        <f t="shared" si="43"/>
        <v>92.459907507684363</v>
      </c>
      <c r="X144" s="84">
        <f t="shared" si="44"/>
        <v>93.350575856047044</v>
      </c>
      <c r="Y144" s="76">
        <f t="shared" si="52"/>
        <v>0.98776273252953251</v>
      </c>
      <c r="Z144">
        <f t="shared" si="38"/>
        <v>100.9052990625579</v>
      </c>
      <c r="AA144">
        <f t="shared" si="45"/>
        <v>1191.736705743451</v>
      </c>
      <c r="AB144">
        <f t="shared" si="46"/>
        <v>1097.7171993029617</v>
      </c>
      <c r="AC144">
        <f t="shared" si="47"/>
        <v>1251.2009644851428</v>
      </c>
      <c r="AD144">
        <f t="shared" si="48"/>
        <v>447.43236718197653</v>
      </c>
      <c r="AE144">
        <f t="shared" si="50"/>
        <v>0.38149631923849925</v>
      </c>
      <c r="AF144">
        <f t="shared" si="49"/>
        <v>-7.839506777802165</v>
      </c>
      <c r="AG144">
        <f t="shared" si="51"/>
        <v>0.05</v>
      </c>
      <c r="AH144" s="43"/>
    </row>
    <row r="145" spans="1:34" ht="16">
      <c r="A145" s="64">
        <v>2015</v>
      </c>
      <c r="B145" s="63">
        <v>2</v>
      </c>
      <c r="C145" s="69">
        <v>266906</v>
      </c>
      <c r="D145" s="43">
        <v>146892</v>
      </c>
      <c r="E145" s="43">
        <v>58401</v>
      </c>
      <c r="F145" s="43">
        <v>56942</v>
      </c>
      <c r="G145" s="44">
        <v>1.0076618734685621</v>
      </c>
      <c r="H145" s="44">
        <f t="shared" si="39"/>
        <v>100.82411054630572</v>
      </c>
      <c r="I145" s="44">
        <v>0.94000913209932913</v>
      </c>
      <c r="J145" s="44">
        <v>1.0636385916183317</v>
      </c>
      <c r="K145" s="43">
        <v>39143.067067590579</v>
      </c>
      <c r="L145" s="43">
        <v>7858294.0999999996</v>
      </c>
      <c r="M145" s="43">
        <v>128270</v>
      </c>
      <c r="N145" s="45">
        <v>0.15</v>
      </c>
      <c r="O145" s="52">
        <f t="shared" si="40"/>
        <v>1.5E-3</v>
      </c>
      <c r="P145" s="51">
        <v>6023.3464002738092</v>
      </c>
      <c r="Q145" s="79">
        <f t="shared" si="36"/>
        <v>93.334693750198127</v>
      </c>
      <c r="R145" s="43">
        <v>18497.736000000001</v>
      </c>
      <c r="S145" s="43">
        <v>23668.326000000001</v>
      </c>
      <c r="T145" s="83">
        <f t="shared" si="41"/>
        <v>93.57556013092065</v>
      </c>
      <c r="U145" s="84">
        <f t="shared" si="37"/>
        <v>0.97544499016078545</v>
      </c>
      <c r="V145" s="84">
        <f t="shared" si="42"/>
        <v>1272.2155375830382</v>
      </c>
      <c r="W145" s="84">
        <f t="shared" si="43"/>
        <v>93.744467109006507</v>
      </c>
      <c r="X145" s="84">
        <f t="shared" si="44"/>
        <v>94.517025149029919</v>
      </c>
      <c r="Y145" s="76">
        <f t="shared" si="52"/>
        <v>0.98723445133852916</v>
      </c>
      <c r="Z145">
        <f t="shared" si="38"/>
        <v>100.76618734685621</v>
      </c>
      <c r="AA145">
        <f t="shared" si="45"/>
        <v>1192.2314413801771</v>
      </c>
      <c r="AB145">
        <f t="shared" si="46"/>
        <v>1099.9949803895647</v>
      </c>
      <c r="AC145">
        <f t="shared" si="47"/>
        <v>1251.9513327407908</v>
      </c>
      <c r="AD145">
        <f t="shared" si="48"/>
        <v>449.46524559161435</v>
      </c>
      <c r="AE145">
        <f t="shared" si="50"/>
        <v>-0.13795875683001887</v>
      </c>
      <c r="AF145">
        <f t="shared" si="49"/>
        <v>-6.4597540383103222</v>
      </c>
      <c r="AG145">
        <f t="shared" si="51"/>
        <v>3.7499999999999999E-2</v>
      </c>
      <c r="AH145" s="43"/>
    </row>
    <row r="146" spans="1:34" ht="16">
      <c r="A146" s="64">
        <v>2015</v>
      </c>
      <c r="B146" s="61">
        <v>3</v>
      </c>
      <c r="C146" s="69">
        <v>269498</v>
      </c>
      <c r="D146" s="43">
        <v>148690</v>
      </c>
      <c r="E146" s="43">
        <v>59278</v>
      </c>
      <c r="F146" s="43">
        <v>57491</v>
      </c>
      <c r="G146" s="44">
        <v>1.0083525666238711</v>
      </c>
      <c r="H146" s="44">
        <f t="shared" si="39"/>
        <v>100.89321956479498</v>
      </c>
      <c r="I146" s="44">
        <v>0.94345201857682071</v>
      </c>
      <c r="J146" s="44">
        <v>1.0601452686798036</v>
      </c>
      <c r="K146" s="43">
        <v>39133.102497803571</v>
      </c>
      <c r="L146" s="43">
        <v>7919375.0999999996</v>
      </c>
      <c r="M146" s="43">
        <v>129110</v>
      </c>
      <c r="N146" s="45">
        <v>0.08</v>
      </c>
      <c r="O146" s="52">
        <f t="shared" si="40"/>
        <v>8.0000000000000004E-4</v>
      </c>
      <c r="P146" s="51">
        <v>7845.4591802805535</v>
      </c>
      <c r="Q146" s="79">
        <f t="shared" si="36"/>
        <v>94.060166270876095</v>
      </c>
      <c r="R146" s="43">
        <v>18621.359</v>
      </c>
      <c r="S146" s="43">
        <v>23585.938000000002</v>
      </c>
      <c r="T146" s="83">
        <f t="shared" si="41"/>
        <v>94.200938905386053</v>
      </c>
      <c r="U146" s="84">
        <f t="shared" si="37"/>
        <v>0.97204952561253788</v>
      </c>
      <c r="V146" s="84">
        <f t="shared" si="42"/>
        <v>1279.66973952183</v>
      </c>
      <c r="W146" s="84">
        <f t="shared" si="43"/>
        <v>94.293737392092766</v>
      </c>
      <c r="X146" s="84">
        <f t="shared" si="44"/>
        <v>95.135987502855329</v>
      </c>
      <c r="Y146" s="76">
        <f t="shared" si="52"/>
        <v>0.98698313310203245</v>
      </c>
      <c r="Z146">
        <f t="shared" si="38"/>
        <v>100.83525666238711</v>
      </c>
      <c r="AA146">
        <f t="shared" si="45"/>
        <v>1193.7967404234716</v>
      </c>
      <c r="AB146">
        <f t="shared" si="46"/>
        <v>1101.8342044752637</v>
      </c>
      <c r="AC146">
        <f t="shared" si="47"/>
        <v>1253.266477169682</v>
      </c>
      <c r="AD146">
        <f t="shared" si="48"/>
        <v>451.25431304625943</v>
      </c>
      <c r="AE146">
        <f t="shared" si="50"/>
        <v>6.8520658245004806E-2</v>
      </c>
      <c r="AF146">
        <f t="shared" si="49"/>
        <v>-5.875541009068546</v>
      </c>
      <c r="AG146">
        <f t="shared" si="51"/>
        <v>0.02</v>
      </c>
      <c r="AH146" s="43"/>
    </row>
    <row r="147" spans="1:34" ht="16">
      <c r="A147" s="64">
        <v>2015</v>
      </c>
      <c r="B147" s="63">
        <v>4</v>
      </c>
      <c r="C147" s="69">
        <v>272063</v>
      </c>
      <c r="D147" s="43">
        <v>149297</v>
      </c>
      <c r="E147" s="43">
        <v>60075</v>
      </c>
      <c r="F147" s="43">
        <v>58121</v>
      </c>
      <c r="G147" s="44">
        <v>1.0057523441261766</v>
      </c>
      <c r="H147" s="44">
        <f t="shared" si="39"/>
        <v>100.63304784702409</v>
      </c>
      <c r="I147" s="44">
        <v>0.94477039280122499</v>
      </c>
      <c r="J147" s="44">
        <v>1.0570942483773953</v>
      </c>
      <c r="K147" s="43">
        <v>39136.05119702626</v>
      </c>
      <c r="L147" s="43">
        <v>7994331.2999999998</v>
      </c>
      <c r="M147" s="43">
        <v>130498</v>
      </c>
      <c r="N147" s="45">
        <v>1.2E-2</v>
      </c>
      <c r="O147" s="52">
        <f t="shared" si="40"/>
        <v>1.2E-4</v>
      </c>
      <c r="P147" s="51">
        <v>7061.1396248766214</v>
      </c>
      <c r="Q147" s="79">
        <f t="shared" si="36"/>
        <v>94.950437604915209</v>
      </c>
      <c r="R147" s="43">
        <v>18746.848000000002</v>
      </c>
      <c r="S147" s="43">
        <v>23535.469000000001</v>
      </c>
      <c r="T147" s="83">
        <f t="shared" si="41"/>
        <v>94.835757321286749</v>
      </c>
      <c r="U147" s="84">
        <f t="shared" si="37"/>
        <v>0.96996954187357698</v>
      </c>
      <c r="V147" s="84">
        <f t="shared" si="42"/>
        <v>1296.7708202416238</v>
      </c>
      <c r="W147" s="84">
        <f t="shared" si="43"/>
        <v>95.553847532007268</v>
      </c>
      <c r="X147" s="84">
        <f t="shared" si="44"/>
        <v>96.158749106557323</v>
      </c>
      <c r="Y147" s="76">
        <f t="shared" si="52"/>
        <v>0.98705750278426108</v>
      </c>
      <c r="Z147">
        <f t="shared" si="38"/>
        <v>100.57523441261766</v>
      </c>
      <c r="AA147">
        <f t="shared" si="45"/>
        <v>1194.4183497662505</v>
      </c>
      <c r="AB147">
        <f t="shared" si="46"/>
        <v>1103.3839668712706</v>
      </c>
      <c r="AC147">
        <f t="shared" si="47"/>
        <v>1254.4279544214003</v>
      </c>
      <c r="AD147">
        <f t="shared" si="48"/>
        <v>453.08219932381002</v>
      </c>
      <c r="AE147">
        <f t="shared" si="50"/>
        <v>-0.25820144009504858</v>
      </c>
      <c r="AF147">
        <f t="shared" si="49"/>
        <v>-4.5480248901551219</v>
      </c>
      <c r="AG147">
        <f t="shared" si="51"/>
        <v>3.0000000000000001E-3</v>
      </c>
      <c r="AH147" s="43"/>
    </row>
    <row r="148" spans="1:34" ht="16">
      <c r="A148" s="64">
        <v>2016</v>
      </c>
      <c r="B148" s="61">
        <v>1</v>
      </c>
      <c r="C148" s="69">
        <v>273898</v>
      </c>
      <c r="D148" s="43">
        <v>150529</v>
      </c>
      <c r="E148" s="43">
        <v>59702</v>
      </c>
      <c r="F148" s="43">
        <v>58070</v>
      </c>
      <c r="G148" s="44">
        <v>1.0079080533629308</v>
      </c>
      <c r="H148" s="44">
        <f t="shared" si="39"/>
        <v>100.84874268684574</v>
      </c>
      <c r="I148" s="44">
        <v>0.94914758050628556</v>
      </c>
      <c r="J148" s="44">
        <v>1.0540626723089903</v>
      </c>
      <c r="K148" s="43">
        <v>39113.811000000002</v>
      </c>
      <c r="L148" s="43">
        <v>8052607.2000000002</v>
      </c>
      <c r="M148" s="43">
        <v>130734</v>
      </c>
      <c r="N148" s="45">
        <v>-7.1500000000000008E-2</v>
      </c>
      <c r="O148" s="52">
        <f t="shared" si="40"/>
        <v>-7.1500000000000003E-4</v>
      </c>
      <c r="P148" s="51">
        <v>5473.9608093383031</v>
      </c>
      <c r="Q148" s="79">
        <f t="shared" si="36"/>
        <v>95.642593333665189</v>
      </c>
      <c r="R148" s="43">
        <v>18871.487000000001</v>
      </c>
      <c r="S148" s="43">
        <v>23522.976000000002</v>
      </c>
      <c r="T148" s="83">
        <f t="shared" si="41"/>
        <v>95.466275793339634</v>
      </c>
      <c r="U148" s="84">
        <f t="shared" si="37"/>
        <v>0.96945466666600733</v>
      </c>
      <c r="V148" s="84">
        <f t="shared" si="42"/>
        <v>1296.3374308587424</v>
      </c>
      <c r="W148" s="84">
        <f t="shared" si="43"/>
        <v>95.521912804322611</v>
      </c>
      <c r="X148" s="84">
        <f t="shared" si="44"/>
        <v>96.332648053584464</v>
      </c>
      <c r="Y148" s="76">
        <f t="shared" si="52"/>
        <v>0.98649657870871621</v>
      </c>
      <c r="Z148">
        <f t="shared" si="38"/>
        <v>100.79080533629308</v>
      </c>
      <c r="AA148">
        <f t="shared" si="45"/>
        <v>1195.293260052983</v>
      </c>
      <c r="AB148">
        <f t="shared" si="46"/>
        <v>1102.8142364548467</v>
      </c>
      <c r="AC148">
        <f t="shared" si="47"/>
        <v>1255.153261818089</v>
      </c>
      <c r="AD148">
        <f t="shared" si="48"/>
        <v>454.52426887680497</v>
      </c>
      <c r="AE148">
        <f t="shared" si="50"/>
        <v>0.2141086017252756</v>
      </c>
      <c r="AF148">
        <f t="shared" si="49"/>
        <v>-4.5814511373418796</v>
      </c>
      <c r="AG148">
        <f t="shared" si="51"/>
        <v>-1.7875000000000002E-2</v>
      </c>
      <c r="AH148" s="43"/>
    </row>
    <row r="149" spans="1:34" ht="16">
      <c r="A149" s="64">
        <v>2016</v>
      </c>
      <c r="B149" s="63">
        <v>2</v>
      </c>
      <c r="C149" s="69">
        <v>275758</v>
      </c>
      <c r="D149" s="43">
        <v>151409</v>
      </c>
      <c r="E149" s="43">
        <v>60083</v>
      </c>
      <c r="F149" s="43">
        <v>58597</v>
      </c>
      <c r="G149" s="44">
        <v>1.0099870176023904</v>
      </c>
      <c r="H149" s="44">
        <f t="shared" si="39"/>
        <v>101.05675861542265</v>
      </c>
      <c r="I149" s="44">
        <v>0.94830793385326895</v>
      </c>
      <c r="J149" s="44">
        <v>1.0549901260823333</v>
      </c>
      <c r="K149" s="43">
        <v>39127.732349964535</v>
      </c>
      <c r="L149" s="43">
        <v>8072234.0999999996</v>
      </c>
      <c r="M149" s="43">
        <v>131803</v>
      </c>
      <c r="N149" s="45">
        <v>-7.1500000000000008E-2</v>
      </c>
      <c r="O149" s="52">
        <f t="shared" si="40"/>
        <v>-7.1500000000000003E-4</v>
      </c>
      <c r="P149" s="51">
        <v>5310.7691081618495</v>
      </c>
      <c r="Q149" s="79">
        <f t="shared" si="36"/>
        <v>95.875706357618526</v>
      </c>
      <c r="R149" s="43">
        <v>18963.762999999999</v>
      </c>
      <c r="S149" s="43">
        <v>23559.89</v>
      </c>
      <c r="T149" s="83">
        <f t="shared" si="41"/>
        <v>95.933077697455943</v>
      </c>
      <c r="U149" s="84">
        <f t="shared" si="37"/>
        <v>0.97097600688951069</v>
      </c>
      <c r="V149" s="84">
        <f t="shared" si="42"/>
        <v>1304.2472547688171</v>
      </c>
      <c r="W149" s="84">
        <f t="shared" si="43"/>
        <v>96.104756045480272</v>
      </c>
      <c r="X149" s="84">
        <f t="shared" si="44"/>
        <v>97.120351334821791</v>
      </c>
      <c r="Y149" s="76">
        <f t="shared" si="52"/>
        <v>0.98684769162151886</v>
      </c>
      <c r="Z149">
        <f t="shared" si="38"/>
        <v>100.99870176023904</v>
      </c>
      <c r="AA149">
        <f t="shared" si="45"/>
        <v>1195.7193584084673</v>
      </c>
      <c r="AB149">
        <f t="shared" si="46"/>
        <v>1103.2935739301133</v>
      </c>
      <c r="AC149">
        <f t="shared" si="47"/>
        <v>1255.6732469168599</v>
      </c>
      <c r="AD149">
        <f t="shared" si="48"/>
        <v>455.09868029021555</v>
      </c>
      <c r="AE149">
        <f t="shared" si="50"/>
        <v>0.20605283247292511</v>
      </c>
      <c r="AF149">
        <f t="shared" si="49"/>
        <v>-3.9731380648739512</v>
      </c>
      <c r="AG149">
        <f t="shared" si="51"/>
        <v>-1.7875000000000002E-2</v>
      </c>
      <c r="AH149" s="43"/>
    </row>
    <row r="150" spans="1:34" ht="16">
      <c r="A150" s="64">
        <v>2016</v>
      </c>
      <c r="B150" s="61">
        <v>3</v>
      </c>
      <c r="C150" s="69">
        <v>277861</v>
      </c>
      <c r="D150" s="43">
        <v>152730</v>
      </c>
      <c r="E150" s="43">
        <v>60072</v>
      </c>
      <c r="F150" s="43">
        <v>58739</v>
      </c>
      <c r="G150" s="44">
        <v>1.011930425644477</v>
      </c>
      <c r="H150" s="44">
        <f t="shared" si="39"/>
        <v>101.25121113211601</v>
      </c>
      <c r="I150" s="44">
        <v>0.94981187967108738</v>
      </c>
      <c r="J150" s="44">
        <v>1.0592679892620964</v>
      </c>
      <c r="K150" s="43">
        <v>39166.447929063004</v>
      </c>
      <c r="L150" s="43">
        <v>8116074.7000000002</v>
      </c>
      <c r="M150" s="43">
        <v>132562</v>
      </c>
      <c r="N150" s="45">
        <v>-7.1500000000000008E-2</v>
      </c>
      <c r="O150" s="52">
        <f t="shared" si="40"/>
        <v>-7.1500000000000003E-4</v>
      </c>
      <c r="P150" s="51">
        <v>5227.1928643364063</v>
      </c>
      <c r="Q150" s="79">
        <f t="shared" si="36"/>
        <v>96.396410841664874</v>
      </c>
      <c r="R150" s="43">
        <v>19083.284</v>
      </c>
      <c r="S150" s="43">
        <v>23509.599999999999</v>
      </c>
      <c r="T150" s="83">
        <f t="shared" si="41"/>
        <v>96.537705448787662</v>
      </c>
      <c r="U150" s="84">
        <f t="shared" si="37"/>
        <v>0.96890340029472299</v>
      </c>
      <c r="V150" s="84">
        <f t="shared" si="42"/>
        <v>1309.2386601383821</v>
      </c>
      <c r="W150" s="84">
        <f t="shared" si="43"/>
        <v>96.472552714104395</v>
      </c>
      <c r="X150" s="84">
        <f t="shared" si="44"/>
        <v>97.679628033099746</v>
      </c>
      <c r="Y150" s="76">
        <f t="shared" si="52"/>
        <v>0.98782414432062726</v>
      </c>
      <c r="Z150">
        <f t="shared" si="38"/>
        <v>101.19304256444769</v>
      </c>
      <c r="AA150">
        <f t="shared" si="45"/>
        <v>1196.8017297723575</v>
      </c>
      <c r="AB150">
        <f t="shared" si="46"/>
        <v>1103.4889483938803</v>
      </c>
      <c r="AC150">
        <f t="shared" si="47"/>
        <v>1256.6466629790175</v>
      </c>
      <c r="AD150">
        <f t="shared" si="48"/>
        <v>456.48228072305176</v>
      </c>
      <c r="AE150">
        <f t="shared" si="50"/>
        <v>0.1922342227225862</v>
      </c>
      <c r="AF150">
        <f t="shared" si="49"/>
        <v>-3.5911645933534042</v>
      </c>
      <c r="AG150">
        <f t="shared" si="51"/>
        <v>-1.7875000000000002E-2</v>
      </c>
      <c r="AH150" s="43"/>
    </row>
    <row r="151" spans="1:34" ht="16">
      <c r="A151" s="64">
        <v>2016</v>
      </c>
      <c r="B151" s="63">
        <v>4</v>
      </c>
      <c r="C151" s="69">
        <v>279431</v>
      </c>
      <c r="D151" s="43">
        <v>153187</v>
      </c>
      <c r="E151" s="43">
        <v>60718</v>
      </c>
      <c r="F151" s="43">
        <v>59385</v>
      </c>
      <c r="G151" s="44">
        <v>1.0127401755710712</v>
      </c>
      <c r="H151" s="44">
        <f t="shared" si="39"/>
        <v>101.33223267144722</v>
      </c>
      <c r="I151" s="44">
        <v>0.95402879515029049</v>
      </c>
      <c r="J151" s="44">
        <v>1.0666505643429274</v>
      </c>
      <c r="K151" s="43">
        <v>39208.415210342966</v>
      </c>
      <c r="L151" s="43">
        <v>8131513</v>
      </c>
      <c r="M151" s="43">
        <v>133498</v>
      </c>
      <c r="N151" s="45">
        <v>-7.1500000000000008E-2</v>
      </c>
      <c r="O151" s="52">
        <f t="shared" si="40"/>
        <v>-7.1500000000000003E-4</v>
      </c>
      <c r="P151" s="51">
        <v>5344.0772181634411</v>
      </c>
      <c r="Q151" s="79">
        <f t="shared" si="36"/>
        <v>96.57977493878154</v>
      </c>
      <c r="R151" s="43">
        <v>19183.823</v>
      </c>
      <c r="S151" s="43">
        <v>23427.305</v>
      </c>
      <c r="T151" s="83">
        <f t="shared" si="41"/>
        <v>97.046307865861976</v>
      </c>
      <c r="U151" s="84">
        <f t="shared" si="37"/>
        <v>0.9655117685643978</v>
      </c>
      <c r="V151" s="84">
        <f t="shared" si="42"/>
        <v>1317.4287833254882</v>
      </c>
      <c r="W151" s="84">
        <f t="shared" si="43"/>
        <v>97.0760500862486</v>
      </c>
      <c r="X151" s="84">
        <f t="shared" si="44"/>
        <v>98.369328941648064</v>
      </c>
      <c r="Y151" s="76">
        <f t="shared" si="52"/>
        <v>0.98888260879498868</v>
      </c>
      <c r="Z151">
        <f t="shared" si="38"/>
        <v>101.27401755710711</v>
      </c>
      <c r="AA151">
        <f t="shared" si="45"/>
        <v>1197.4511664391177</v>
      </c>
      <c r="AB151">
        <f t="shared" si="46"/>
        <v>1104.9092461550547</v>
      </c>
      <c r="AC151">
        <f t="shared" si="47"/>
        <v>1257.5607659790285</v>
      </c>
      <c r="AD151">
        <f t="shared" si="48"/>
        <v>457.54844175086919</v>
      </c>
      <c r="AE151">
        <f t="shared" si="50"/>
        <v>7.9988317041015777E-2</v>
      </c>
      <c r="AF151">
        <f t="shared" si="49"/>
        <v>-2.9675493161304383</v>
      </c>
      <c r="AG151">
        <f t="shared" si="51"/>
        <v>-1.7875000000000002E-2</v>
      </c>
      <c r="AH151" s="43"/>
    </row>
    <row r="152" spans="1:34" ht="16">
      <c r="A152" s="64">
        <v>2017</v>
      </c>
      <c r="B152" s="63">
        <v>1</v>
      </c>
      <c r="C152" s="69">
        <v>281707</v>
      </c>
      <c r="D152" s="43">
        <v>153923</v>
      </c>
      <c r="E152" s="43">
        <v>62427</v>
      </c>
      <c r="F152" s="43">
        <v>60802</v>
      </c>
      <c r="G152" s="44">
        <v>1.0150369000415325</v>
      </c>
      <c r="H152" s="44">
        <f t="shared" si="39"/>
        <v>101.56203714058636</v>
      </c>
      <c r="I152" s="44">
        <v>0.96238610572020655</v>
      </c>
      <c r="J152" s="44">
        <v>1.0740695022836093</v>
      </c>
      <c r="K152" s="43">
        <v>39134.572</v>
      </c>
      <c r="L152" s="43">
        <v>8181131.7999999998</v>
      </c>
      <c r="M152" s="43">
        <v>135049</v>
      </c>
      <c r="N152" s="45">
        <v>-7.1500000000000008E-2</v>
      </c>
      <c r="O152" s="52">
        <f t="shared" si="40"/>
        <v>-7.1500000000000003E-4</v>
      </c>
      <c r="P152" s="51">
        <v>5362.3936538170956</v>
      </c>
      <c r="Q152" s="79">
        <f t="shared" si="36"/>
        <v>97.169108379769995</v>
      </c>
      <c r="R152" s="43">
        <v>19338.535</v>
      </c>
      <c r="S152" s="43">
        <v>23461.040000000001</v>
      </c>
      <c r="T152" s="83">
        <f t="shared" si="41"/>
        <v>97.828958351249767</v>
      </c>
      <c r="U152" s="84">
        <f t="shared" si="37"/>
        <v>0.96690209235591029</v>
      </c>
      <c r="V152" s="84">
        <f t="shared" si="42"/>
        <v>1329.7192908119755</v>
      </c>
      <c r="W152" s="84">
        <f t="shared" si="43"/>
        <v>97.981688353337276</v>
      </c>
      <c r="X152" s="84">
        <f t="shared" si="44"/>
        <v>99.512198716389975</v>
      </c>
      <c r="Y152" s="76">
        <f t="shared" si="52"/>
        <v>0.98702019568560895</v>
      </c>
      <c r="Z152">
        <f t="shared" si="38"/>
        <v>101.50369000415324</v>
      </c>
      <c r="AA152">
        <f t="shared" si="45"/>
        <v>1197.7865793865287</v>
      </c>
      <c r="AB152">
        <f t="shared" si="46"/>
        <v>1107.5411190592092</v>
      </c>
      <c r="AC152">
        <f t="shared" si="47"/>
        <v>1258.2280840197213</v>
      </c>
      <c r="AD152">
        <f t="shared" si="48"/>
        <v>458.81613283262175</v>
      </c>
      <c r="AE152">
        <f t="shared" si="50"/>
        <v>0.22652642444823054</v>
      </c>
      <c r="AF152">
        <f t="shared" si="49"/>
        <v>-2.0389578314191374</v>
      </c>
      <c r="AG152">
        <f t="shared" si="51"/>
        <v>-1.7875000000000002E-2</v>
      </c>
      <c r="AH152" s="43"/>
    </row>
    <row r="153" spans="1:34" ht="16">
      <c r="A153" s="64">
        <v>2017</v>
      </c>
      <c r="B153" s="61">
        <v>2</v>
      </c>
      <c r="C153" s="69">
        <v>284169</v>
      </c>
      <c r="D153" s="43">
        <v>155244</v>
      </c>
      <c r="E153" s="43">
        <v>62447</v>
      </c>
      <c r="F153" s="43">
        <v>60717</v>
      </c>
      <c r="G153" s="44">
        <v>1.022729432133695</v>
      </c>
      <c r="H153" s="44">
        <f t="shared" si="39"/>
        <v>102.33173253788415</v>
      </c>
      <c r="I153" s="44">
        <v>0.97046955547869629</v>
      </c>
      <c r="J153" s="44">
        <v>1.074759733065368</v>
      </c>
      <c r="K153" s="43">
        <v>39155.959781527148</v>
      </c>
      <c r="L153" s="43">
        <v>8217931.2999999998</v>
      </c>
      <c r="M153" s="43">
        <v>136094</v>
      </c>
      <c r="N153" s="45">
        <v>-0.33</v>
      </c>
      <c r="O153" s="52">
        <f t="shared" si="40"/>
        <v>-3.3E-3</v>
      </c>
      <c r="P153" s="51">
        <v>5584.133527681437</v>
      </c>
      <c r="Q153" s="79">
        <f t="shared" si="36"/>
        <v>97.606184164788075</v>
      </c>
      <c r="R153" s="43">
        <v>19461.065999999999</v>
      </c>
      <c r="S153" s="43">
        <v>23400.507999999998</v>
      </c>
      <c r="T153" s="83">
        <f t="shared" si="41"/>
        <v>98.448812962560126</v>
      </c>
      <c r="U153" s="84">
        <f t="shared" si="37"/>
        <v>0.96440738123251213</v>
      </c>
      <c r="V153" s="84">
        <f t="shared" si="42"/>
        <v>1329.9295988135132</v>
      </c>
      <c r="W153" s="84">
        <f t="shared" si="43"/>
        <v>97.997185107582524</v>
      </c>
      <c r="X153" s="84">
        <f t="shared" si="44"/>
        <v>100.28221735894658</v>
      </c>
      <c r="Y153" s="76">
        <f t="shared" si="52"/>
        <v>0.98755962083399706</v>
      </c>
      <c r="Z153">
        <f t="shared" si="38"/>
        <v>102.2729432133695</v>
      </c>
      <c r="AA153">
        <f t="shared" si="45"/>
        <v>1198.8994830705924</v>
      </c>
      <c r="AB153">
        <f t="shared" si="46"/>
        <v>1107.8314954969119</v>
      </c>
      <c r="AC153">
        <f t="shared" si="47"/>
        <v>1259.3565889581705</v>
      </c>
      <c r="AD153">
        <f t="shared" si="48"/>
        <v>460.15488945182949</v>
      </c>
      <c r="AE153">
        <f t="shared" si="50"/>
        <v>0.75500007157870364</v>
      </c>
      <c r="AF153">
        <f t="shared" si="49"/>
        <v>-2.0231431122059091</v>
      </c>
      <c r="AG153">
        <f t="shared" si="51"/>
        <v>-8.2500000000000004E-2</v>
      </c>
      <c r="AH153" s="43"/>
    </row>
    <row r="154" spans="1:34" ht="16">
      <c r="A154" s="64">
        <v>2017</v>
      </c>
      <c r="B154" s="63">
        <v>3</v>
      </c>
      <c r="C154" s="69">
        <v>285986</v>
      </c>
      <c r="D154" s="43">
        <v>156552</v>
      </c>
      <c r="E154" s="43">
        <v>64059</v>
      </c>
      <c r="F154" s="43">
        <v>62084</v>
      </c>
      <c r="G154" s="44">
        <v>1.0237109508857076</v>
      </c>
      <c r="H154" s="44">
        <f t="shared" si="39"/>
        <v>102.42994083350571</v>
      </c>
      <c r="I154" s="44">
        <v>0.97218284904323171</v>
      </c>
      <c r="J154" s="44">
        <v>1.0745694721242782</v>
      </c>
      <c r="K154" s="43">
        <v>39190.119413634486</v>
      </c>
      <c r="L154" s="43">
        <v>8277157.0999999996</v>
      </c>
      <c r="M154" s="43">
        <v>137412</v>
      </c>
      <c r="N154" s="45">
        <v>-0.33</v>
      </c>
      <c r="O154" s="52">
        <f t="shared" si="40"/>
        <v>-3.3E-3</v>
      </c>
      <c r="P154" s="51">
        <v>5863.796785423232</v>
      </c>
      <c r="Q154" s="79">
        <f t="shared" si="36"/>
        <v>98.309622065529211</v>
      </c>
      <c r="R154" s="43">
        <v>19580.274000000001</v>
      </c>
      <c r="S154" s="43">
        <v>23408.271000000001</v>
      </c>
      <c r="T154" s="83">
        <f t="shared" si="41"/>
        <v>99.051857322804366</v>
      </c>
      <c r="U154" s="84">
        <f t="shared" si="37"/>
        <v>0.96472731849628901</v>
      </c>
      <c r="V154" s="84">
        <f t="shared" si="42"/>
        <v>1341.5218136595013</v>
      </c>
      <c r="W154" s="84">
        <f t="shared" si="43"/>
        <v>98.851368987001891</v>
      </c>
      <c r="X154" s="84">
        <f t="shared" si="44"/>
        <v>101.25339876649646</v>
      </c>
      <c r="Y154" s="76">
        <f t="shared" si="52"/>
        <v>0.98842116716104345</v>
      </c>
      <c r="Z154">
        <f t="shared" si="38"/>
        <v>102.37109508857077</v>
      </c>
      <c r="AA154">
        <f t="shared" si="45"/>
        <v>1199.7053291224481</v>
      </c>
      <c r="AB154">
        <f t="shared" si="46"/>
        <v>1110.3469601756462</v>
      </c>
      <c r="AC154">
        <f t="shared" si="47"/>
        <v>1259.9607926635335</v>
      </c>
      <c r="AD154">
        <f t="shared" si="48"/>
        <v>461.45050344849585</v>
      </c>
      <c r="AE154">
        <f t="shared" si="50"/>
        <v>9.5924497524478916E-2</v>
      </c>
      <c r="AF154">
        <f t="shared" si="49"/>
        <v>-1.1552787332291532</v>
      </c>
      <c r="AG154">
        <f t="shared" si="51"/>
        <v>-8.2500000000000004E-2</v>
      </c>
      <c r="AH154" s="43"/>
    </row>
    <row r="155" spans="1:34" ht="16">
      <c r="A155" s="64">
        <v>2017</v>
      </c>
      <c r="B155" s="61">
        <v>4</v>
      </c>
      <c r="C155" s="69">
        <v>288064</v>
      </c>
      <c r="D155" s="43">
        <v>157211</v>
      </c>
      <c r="E155" s="43">
        <v>64471</v>
      </c>
      <c r="F155" s="43">
        <v>62442</v>
      </c>
      <c r="G155" s="44">
        <v>1.0309549266829594</v>
      </c>
      <c r="H155" s="44">
        <f t="shared" si="39"/>
        <v>103.15475481705241</v>
      </c>
      <c r="I155" s="44">
        <v>0.9794048877358188</v>
      </c>
      <c r="J155" s="44">
        <v>1.0819662746245491</v>
      </c>
      <c r="K155" s="43">
        <v>39244.653188334029</v>
      </c>
      <c r="L155" s="43">
        <v>8300371.9000000004</v>
      </c>
      <c r="M155" s="43">
        <v>138756</v>
      </c>
      <c r="N155" s="45">
        <v>-0.33</v>
      </c>
      <c r="O155" s="52">
        <f t="shared" si="40"/>
        <v>-3.3E-3</v>
      </c>
      <c r="P155" s="51">
        <v>6167.6760330782354</v>
      </c>
      <c r="Q155" s="79">
        <f t="shared" si="36"/>
        <v>98.585349369814267</v>
      </c>
      <c r="R155" s="43">
        <v>19663.454000000002</v>
      </c>
      <c r="S155" s="43">
        <v>23432.306</v>
      </c>
      <c r="T155" s="83">
        <f t="shared" si="41"/>
        <v>99.472644768991842</v>
      </c>
      <c r="U155" s="84">
        <f t="shared" si="37"/>
        <v>0.96571787525719033</v>
      </c>
      <c r="V155" s="84">
        <f t="shared" si="42"/>
        <v>1345.1246163697185</v>
      </c>
      <c r="W155" s="84">
        <f t="shared" si="43"/>
        <v>99.116845087702444</v>
      </c>
      <c r="X155" s="84">
        <f t="shared" si="44"/>
        <v>102.2437385326171</v>
      </c>
      <c r="Y155" s="76">
        <f t="shared" si="52"/>
        <v>0.98979657346356842</v>
      </c>
      <c r="Z155">
        <f t="shared" si="38"/>
        <v>103.09549266829595</v>
      </c>
      <c r="AA155">
        <f t="shared" si="45"/>
        <v>1200.0227673108898</v>
      </c>
      <c r="AB155">
        <f t="shared" si="46"/>
        <v>1110.8854331299851</v>
      </c>
      <c r="AC155">
        <f t="shared" si="47"/>
        <v>1260.5821498677656</v>
      </c>
      <c r="AD155">
        <f t="shared" si="48"/>
        <v>462.051869951284</v>
      </c>
      <c r="AE155">
        <f t="shared" si="50"/>
        <v>0.70512737772081102</v>
      </c>
      <c r="AF155">
        <f t="shared" si="49"/>
        <v>-0.88707783938774076</v>
      </c>
      <c r="AG155">
        <f t="shared" si="51"/>
        <v>-8.2500000000000004E-2</v>
      </c>
      <c r="AH155" s="43"/>
    </row>
    <row r="156" spans="1:34" ht="16">
      <c r="A156" s="64">
        <v>2018</v>
      </c>
      <c r="B156" s="63">
        <v>1</v>
      </c>
      <c r="C156" s="69">
        <v>289665</v>
      </c>
      <c r="D156" s="43">
        <v>158485</v>
      </c>
      <c r="E156" s="43">
        <v>65094</v>
      </c>
      <c r="F156" s="43">
        <v>63137</v>
      </c>
      <c r="G156" s="44">
        <v>1.0261439939240156</v>
      </c>
      <c r="H156" s="44">
        <f t="shared" si="39"/>
        <v>102.67338499539891</v>
      </c>
      <c r="I156" s="44">
        <v>0.98066110204792756</v>
      </c>
      <c r="J156" s="44">
        <v>1.0859702810991576</v>
      </c>
      <c r="K156" s="43">
        <v>39314.502999999997</v>
      </c>
      <c r="L156" s="43">
        <v>8367280.5</v>
      </c>
      <c r="M156" s="43">
        <v>139954</v>
      </c>
      <c r="N156" s="45">
        <v>-0.33500000000000002</v>
      </c>
      <c r="O156" s="52">
        <f t="shared" si="40"/>
        <v>-3.3500000000000001E-3</v>
      </c>
      <c r="P156" s="51">
        <v>6706.4157999999998</v>
      </c>
      <c r="Q156" s="79">
        <f t="shared" si="36"/>
        <v>99.380037582139451</v>
      </c>
      <c r="R156" s="43">
        <v>19757.749</v>
      </c>
      <c r="S156" s="43">
        <v>23429.256000000001</v>
      </c>
      <c r="T156" s="83">
        <f t="shared" si="41"/>
        <v>99.949660304436023</v>
      </c>
      <c r="U156" s="84">
        <f t="shared" si="37"/>
        <v>0.96559217531457542</v>
      </c>
      <c r="V156" s="84">
        <f t="shared" si="42"/>
        <v>1363.0991128447918</v>
      </c>
      <c r="W156" s="84">
        <f t="shared" si="43"/>
        <v>100.44131373615932</v>
      </c>
      <c r="X156" s="84">
        <f t="shared" si="44"/>
        <v>103.12649674676335</v>
      </c>
      <c r="Y156" s="76">
        <f t="shared" si="52"/>
        <v>0.99155826833477201</v>
      </c>
      <c r="Z156">
        <f t="shared" si="38"/>
        <v>102.61439939240155</v>
      </c>
      <c r="AA156">
        <f t="shared" si="45"/>
        <v>1200.8428943272654</v>
      </c>
      <c r="AB156">
        <f t="shared" si="46"/>
        <v>1111.8601370726049</v>
      </c>
      <c r="AC156">
        <f t="shared" si="47"/>
        <v>1261.1494074498478</v>
      </c>
      <c r="AD156">
        <f t="shared" si="48"/>
        <v>463.34614533132441</v>
      </c>
      <c r="AE156">
        <f t="shared" si="50"/>
        <v>-0.46774041655686105</v>
      </c>
      <c r="AF156">
        <f t="shared" si="49"/>
        <v>0.44034280261802505</v>
      </c>
      <c r="AG156">
        <f t="shared" si="51"/>
        <v>-8.3750000000000005E-2</v>
      </c>
      <c r="AH156" s="43"/>
    </row>
    <row r="157" spans="1:34" ht="16">
      <c r="A157" s="64">
        <v>2018</v>
      </c>
      <c r="B157" s="63">
        <v>2</v>
      </c>
      <c r="C157" s="69">
        <v>291296</v>
      </c>
      <c r="D157" s="43">
        <v>158546</v>
      </c>
      <c r="E157" s="43">
        <v>67234</v>
      </c>
      <c r="F157" s="43">
        <v>65291</v>
      </c>
      <c r="G157" s="44">
        <v>1.0305428155553114</v>
      </c>
      <c r="H157" s="44">
        <f t="shared" si="39"/>
        <v>103.11352001499689</v>
      </c>
      <c r="I157" s="44">
        <v>0.9823712303380252</v>
      </c>
      <c r="J157" s="44">
        <v>1.0924337416270358</v>
      </c>
      <c r="K157" s="43">
        <v>39370.869623004757</v>
      </c>
      <c r="L157" s="43">
        <v>8461169</v>
      </c>
      <c r="M157" s="43">
        <v>141461</v>
      </c>
      <c r="N157" s="45">
        <v>-0.33500000000000002</v>
      </c>
      <c r="O157" s="52">
        <f t="shared" si="40"/>
        <v>-3.3500000000000001E-3</v>
      </c>
      <c r="P157" s="51">
        <v>7083.8199000000004</v>
      </c>
      <c r="Q157" s="79">
        <f t="shared" si="36"/>
        <v>100.49517202259841</v>
      </c>
      <c r="R157" s="43">
        <v>19887.917000000001</v>
      </c>
      <c r="S157" s="43">
        <v>23403.504000000001</v>
      </c>
      <c r="T157" s="83">
        <f t="shared" si="41"/>
        <v>100.60814864652944</v>
      </c>
      <c r="U157" s="84">
        <f t="shared" si="37"/>
        <v>0.96453085566794639</v>
      </c>
      <c r="V157" s="84">
        <f t="shared" si="42"/>
        <v>1371.8957512014508</v>
      </c>
      <c r="W157" s="84">
        <f t="shared" si="43"/>
        <v>101.08950278175321</v>
      </c>
      <c r="X157" s="84">
        <f t="shared" si="44"/>
        <v>104.23694468392392</v>
      </c>
      <c r="Y157" s="76">
        <f t="shared" si="52"/>
        <v>0.99297990123951663</v>
      </c>
      <c r="Z157">
        <f t="shared" si="38"/>
        <v>103.05428155553113</v>
      </c>
      <c r="AA157">
        <f t="shared" si="45"/>
        <v>1200.991350680054</v>
      </c>
      <c r="AB157">
        <f t="shared" si="46"/>
        <v>1115.2047806728237</v>
      </c>
      <c r="AC157">
        <f t="shared" si="47"/>
        <v>1261.820866709181</v>
      </c>
      <c r="AD157">
        <f t="shared" si="48"/>
        <v>465.22862114155589</v>
      </c>
      <c r="AE157">
        <f t="shared" si="50"/>
        <v>0.42775869601513505</v>
      </c>
      <c r="AF157">
        <f t="shared" si="49"/>
        <v>1.0836104595724179</v>
      </c>
      <c r="AG157">
        <f t="shared" si="51"/>
        <v>-8.3750000000000005E-2</v>
      </c>
      <c r="AH157" s="43"/>
    </row>
    <row r="158" spans="1:34" ht="16">
      <c r="A158" s="64">
        <v>2018</v>
      </c>
      <c r="B158" s="61">
        <v>3</v>
      </c>
      <c r="C158" s="69">
        <v>293045</v>
      </c>
      <c r="D158" s="43">
        <v>159515</v>
      </c>
      <c r="E158" s="43">
        <v>68203</v>
      </c>
      <c r="F158" s="43">
        <v>65960</v>
      </c>
      <c r="G158" s="44">
        <v>1.0340289034107391</v>
      </c>
      <c r="H158" s="44">
        <f t="shared" si="39"/>
        <v>103.46232919053901</v>
      </c>
      <c r="I158" s="44">
        <v>0.98997877501516074</v>
      </c>
      <c r="J158" s="44">
        <v>1.0982478136852334</v>
      </c>
      <c r="K158" s="43">
        <v>39449.032691955603</v>
      </c>
      <c r="L158" s="43">
        <v>8517248.0999999996</v>
      </c>
      <c r="M158" s="43">
        <v>143508</v>
      </c>
      <c r="N158" s="45">
        <v>-0.33500000000000002</v>
      </c>
      <c r="O158" s="52">
        <f t="shared" si="40"/>
        <v>-3.3500000000000001E-3</v>
      </c>
      <c r="P158" s="51"/>
      <c r="Q158" s="79">
        <f t="shared" si="36"/>
        <v>101.16123587280308</v>
      </c>
      <c r="R158" s="43">
        <v>19968.646000000001</v>
      </c>
      <c r="S158" s="43">
        <v>23382.681</v>
      </c>
      <c r="T158" s="83">
        <f t="shared" si="41"/>
        <v>101.01653707816287</v>
      </c>
      <c r="U158" s="84">
        <f t="shared" si="37"/>
        <v>0.96367267537120216</v>
      </c>
      <c r="V158" s="84">
        <f t="shared" si="42"/>
        <v>1387.0555701071817</v>
      </c>
      <c r="W158" s="84">
        <f t="shared" si="43"/>
        <v>102.20656911430774</v>
      </c>
      <c r="X158" s="84">
        <f t="shared" si="44"/>
        <v>105.74529699140085</v>
      </c>
      <c r="Y158" s="76">
        <f t="shared" si="52"/>
        <v>0.9949512662926786</v>
      </c>
      <c r="Z158">
        <f t="shared" si="38"/>
        <v>103.4028903410739</v>
      </c>
      <c r="AA158">
        <f t="shared" si="45"/>
        <v>1201.6896831073648</v>
      </c>
      <c r="AB158">
        <f t="shared" si="46"/>
        <v>1116.7247421535205</v>
      </c>
      <c r="AC158">
        <f t="shared" si="47"/>
        <v>1262.5085050225509</v>
      </c>
      <c r="AD158">
        <f t="shared" si="48"/>
        <v>466.38332800366254</v>
      </c>
      <c r="AE158">
        <f t="shared" si="50"/>
        <v>0.33770598875328928</v>
      </c>
      <c r="AF158">
        <f t="shared" si="49"/>
        <v>2.1825766763852736</v>
      </c>
      <c r="AG158">
        <f t="shared" si="51"/>
        <v>-8.3750000000000005E-2</v>
      </c>
      <c r="AH158" s="43"/>
    </row>
    <row r="159" spans="1:34" ht="16">
      <c r="A159" s="64">
        <v>2018</v>
      </c>
      <c r="B159" s="63">
        <v>4</v>
      </c>
      <c r="C159" s="69"/>
      <c r="D159" s="43"/>
      <c r="E159" s="43"/>
      <c r="F159" s="43"/>
      <c r="G159" s="44"/>
      <c r="H159" s="44"/>
      <c r="I159" s="44"/>
      <c r="J159" s="44"/>
      <c r="K159" s="43"/>
      <c r="L159" s="43"/>
      <c r="M159" s="43"/>
      <c r="N159" s="45"/>
      <c r="O159" s="52">
        <f t="shared" si="40"/>
        <v>0</v>
      </c>
      <c r="P159" s="51"/>
      <c r="Q159" s="79"/>
      <c r="R159" s="43"/>
      <c r="S159" s="43">
        <v>23382.681</v>
      </c>
      <c r="T159" s="83"/>
      <c r="U159" s="85"/>
      <c r="V159" s="84" t="e">
        <f t="shared" si="42"/>
        <v>#DIV/0!</v>
      </c>
      <c r="W159" s="84" t="e">
        <f t="shared" si="43"/>
        <v>#DIV/0!</v>
      </c>
      <c r="X159" s="84">
        <f t="shared" si="44"/>
        <v>0</v>
      </c>
      <c r="Y159" s="76"/>
      <c r="AH159" s="43"/>
    </row>
    <row r="160" spans="1:34">
      <c r="C160" s="71"/>
    </row>
    <row r="162" spans="3:3">
      <c r="C162" s="65" t="s">
        <v>252</v>
      </c>
    </row>
    <row r="163" spans="3:3">
      <c r="C163" s="66" t="s">
        <v>152</v>
      </c>
    </row>
    <row r="164" spans="3:3">
      <c r="C164" s="66" t="s">
        <v>241</v>
      </c>
    </row>
  </sheetData>
  <mergeCells count="1">
    <mergeCell ref="A1:B1"/>
  </mergeCells>
  <phoneticPr fontId="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60"/>
  <sheetViews>
    <sheetView workbookViewId="0">
      <selection activeCell="M11" sqref="M11"/>
    </sheetView>
  </sheetViews>
  <sheetFormatPr baseColWidth="10" defaultRowHeight="14"/>
  <cols>
    <col min="1" max="16384" width="10.83203125" style="90"/>
  </cols>
  <sheetData>
    <row r="1" spans="1:18">
      <c r="A1" s="88"/>
      <c r="B1" s="88"/>
      <c r="C1" s="89" t="s">
        <v>255</v>
      </c>
      <c r="D1" s="89" t="s">
        <v>256</v>
      </c>
      <c r="E1" s="89" t="s">
        <v>259</v>
      </c>
      <c r="F1" s="89" t="s">
        <v>260</v>
      </c>
      <c r="G1" s="89" t="s">
        <v>266</v>
      </c>
      <c r="H1" s="89" t="s">
        <v>267</v>
      </c>
      <c r="I1" s="89" t="s">
        <v>271</v>
      </c>
      <c r="K1" s="89" t="s">
        <v>272</v>
      </c>
      <c r="L1" s="89" t="s">
        <v>273</v>
      </c>
      <c r="M1" s="91" t="s">
        <v>274</v>
      </c>
      <c r="N1" s="91" t="s">
        <v>275</v>
      </c>
      <c r="O1" s="91" t="s">
        <v>276</v>
      </c>
      <c r="P1" s="91" t="s">
        <v>277</v>
      </c>
      <c r="Q1" s="91" t="s">
        <v>278</v>
      </c>
      <c r="R1" s="91" t="s">
        <v>279</v>
      </c>
    </row>
    <row r="2" spans="1:18">
      <c r="A2" s="92" t="s">
        <v>81</v>
      </c>
      <c r="B2" s="92" t="s">
        <v>82</v>
      </c>
      <c r="K2" s="89"/>
    </row>
    <row r="3" spans="1:18">
      <c r="A3" s="93">
        <v>1980</v>
      </c>
      <c r="B3" s="94">
        <v>1</v>
      </c>
      <c r="C3" s="90">
        <v>1180.1918700000001</v>
      </c>
      <c r="D3" s="90">
        <v>1071.77629</v>
      </c>
      <c r="E3" s="90">
        <v>1225.60319</v>
      </c>
      <c r="F3" s="90">
        <v>442.45976000000002</v>
      </c>
      <c r="H3" s="90">
        <v>-80.250184000000004</v>
      </c>
      <c r="I3" s="90">
        <v>3.91216667</v>
      </c>
      <c r="K3" s="89"/>
    </row>
    <row r="4" spans="1:18" ht="39" customHeight="1">
      <c r="A4" s="93">
        <v>1980</v>
      </c>
      <c r="B4" s="94">
        <v>2</v>
      </c>
      <c r="C4" s="90">
        <v>1180.36041</v>
      </c>
      <c r="D4" s="90">
        <v>1068.51963</v>
      </c>
      <c r="E4" s="90">
        <v>1226.05682</v>
      </c>
      <c r="F4" s="90">
        <v>442.65031299999998</v>
      </c>
      <c r="G4" s="90">
        <v>4.0826417099999999</v>
      </c>
      <c r="H4" s="90">
        <v>-77.930971999999997</v>
      </c>
      <c r="I4" s="90">
        <v>4.5555833300000002</v>
      </c>
      <c r="K4" s="90">
        <v>1</v>
      </c>
      <c r="L4" s="90">
        <f>C4-C3</f>
        <v>0.16853999999989355</v>
      </c>
      <c r="M4" s="90">
        <f>D4-D3</f>
        <v>-3.2566600000000108</v>
      </c>
      <c r="N4" s="90">
        <f t="shared" ref="N4:N67" si="0">E4-E3</f>
        <v>0.45362999999997555</v>
      </c>
      <c r="O4" s="90">
        <f>F4-$F$160</f>
        <v>-1.930189832257895</v>
      </c>
      <c r="P4" s="90">
        <f>G4</f>
        <v>4.0826417099999999</v>
      </c>
      <c r="Q4" s="90">
        <f>H4-H3</f>
        <v>2.3192120000000074</v>
      </c>
      <c r="R4" s="90">
        <f>I4</f>
        <v>4.5555833300000002</v>
      </c>
    </row>
    <row r="5" spans="1:18">
      <c r="A5" s="93">
        <v>1980</v>
      </c>
      <c r="B5" s="94">
        <v>3</v>
      </c>
      <c r="C5" s="90">
        <v>1180.1658299999999</v>
      </c>
      <c r="D5" s="90">
        <v>1070.2660900000001</v>
      </c>
      <c r="E5" s="90">
        <v>1225.91579</v>
      </c>
      <c r="F5" s="90">
        <v>449.80620599999997</v>
      </c>
      <c r="G5" s="90">
        <v>-7.4078000000000005E-2</v>
      </c>
      <c r="H5" s="90">
        <v>-78.243709999999993</v>
      </c>
      <c r="I5" s="90">
        <v>3.9008333300000002</v>
      </c>
      <c r="K5" s="90">
        <v>2</v>
      </c>
      <c r="L5" s="90">
        <f t="shared" ref="L5:N68" si="1">C5-C4</f>
        <v>-0.19458000000008724</v>
      </c>
      <c r="M5" s="90">
        <f t="shared" si="1"/>
        <v>1.7464600000000701</v>
      </c>
      <c r="N5" s="90">
        <f t="shared" si="0"/>
        <v>-0.14103000000000065</v>
      </c>
      <c r="O5" s="90">
        <f t="shared" ref="O5:O68" si="2">F5-$F$160</f>
        <v>5.2257031677420969</v>
      </c>
      <c r="P5" s="90">
        <f t="shared" ref="P5:P68" si="3">G5</f>
        <v>-7.4078000000000005E-2</v>
      </c>
      <c r="Q5" s="90">
        <f t="shared" ref="Q5:Q68" si="4">H5-H4</f>
        <v>-0.31273799999999596</v>
      </c>
      <c r="R5" s="90">
        <f t="shared" ref="R5:R68" si="5">I5</f>
        <v>3.9008333300000002</v>
      </c>
    </row>
    <row r="6" spans="1:18">
      <c r="A6" s="93">
        <v>1980</v>
      </c>
      <c r="B6" s="94">
        <v>4</v>
      </c>
      <c r="C6" s="90">
        <v>1179.64201</v>
      </c>
      <c r="D6" s="90">
        <v>1068.04432</v>
      </c>
      <c r="E6" s="90">
        <v>1226.28476</v>
      </c>
      <c r="F6" s="90">
        <v>438.47870899999998</v>
      </c>
      <c r="G6" s="90">
        <v>9.6661333099999993</v>
      </c>
      <c r="H6" s="90">
        <v>-77.097387999999995</v>
      </c>
      <c r="I6" s="90">
        <v>4.1540833299999997</v>
      </c>
      <c r="K6" s="90">
        <v>3</v>
      </c>
      <c r="L6" s="90">
        <f t="shared" si="1"/>
        <v>-0.52381999999988693</v>
      </c>
      <c r="M6" s="90">
        <f t="shared" si="1"/>
        <v>-2.2217700000001059</v>
      </c>
      <c r="N6" s="90">
        <f t="shared" si="0"/>
        <v>0.36896999999999025</v>
      </c>
      <c r="O6" s="90">
        <f t="shared" si="2"/>
        <v>-6.1017938322578971</v>
      </c>
      <c r="P6" s="90">
        <f t="shared" si="3"/>
        <v>9.6661333099999993</v>
      </c>
      <c r="Q6" s="90">
        <f t="shared" si="4"/>
        <v>1.1463219999999978</v>
      </c>
      <c r="R6" s="90">
        <f t="shared" si="5"/>
        <v>4.1540833299999997</v>
      </c>
    </row>
    <row r="7" spans="1:18">
      <c r="A7" s="93">
        <v>1981</v>
      </c>
      <c r="B7" s="94">
        <v>1</v>
      </c>
      <c r="C7" s="90">
        <v>1179.74119</v>
      </c>
      <c r="D7" s="90">
        <v>1063.2149899999999</v>
      </c>
      <c r="E7" s="90">
        <v>1225.5722000000001</v>
      </c>
      <c r="F7" s="90">
        <v>435.69877000000002</v>
      </c>
      <c r="G7" s="90">
        <v>-3.6497329999999999</v>
      </c>
      <c r="H7" s="90">
        <v>-77.260215000000002</v>
      </c>
      <c r="I7" s="90">
        <v>4.0339999999999998</v>
      </c>
      <c r="K7" s="90">
        <v>4</v>
      </c>
      <c r="L7" s="90">
        <f t="shared" si="1"/>
        <v>9.9179999999932988E-2</v>
      </c>
      <c r="M7" s="90">
        <f t="shared" si="1"/>
        <v>-4.8293300000000272</v>
      </c>
      <c r="N7" s="90">
        <f t="shared" si="0"/>
        <v>-0.71255999999993946</v>
      </c>
      <c r="O7" s="90">
        <f t="shared" si="2"/>
        <v>-8.8817328322578533</v>
      </c>
      <c r="P7" s="90">
        <f t="shared" si="3"/>
        <v>-3.6497329999999999</v>
      </c>
      <c r="Q7" s="90">
        <f t="shared" si="4"/>
        <v>-0.16282700000000716</v>
      </c>
      <c r="R7" s="90">
        <f t="shared" si="5"/>
        <v>4.0339999999999998</v>
      </c>
    </row>
    <row r="8" spans="1:18">
      <c r="A8" s="93">
        <v>1981</v>
      </c>
      <c r="B8" s="94">
        <v>2</v>
      </c>
      <c r="C8" s="90">
        <v>1179.26773</v>
      </c>
      <c r="D8" s="90">
        <v>1063.0388499999999</v>
      </c>
      <c r="E8" s="90">
        <v>1225.4908700000001</v>
      </c>
      <c r="F8" s="90">
        <v>431.63913100000002</v>
      </c>
      <c r="G8" s="90">
        <v>5.98596079</v>
      </c>
      <c r="H8" s="90">
        <v>-77.988945000000001</v>
      </c>
      <c r="I8" s="90">
        <v>4.0557499999999997</v>
      </c>
      <c r="K8" s="90">
        <v>5</v>
      </c>
      <c r="L8" s="90">
        <f t="shared" si="1"/>
        <v>-0.47345999999993182</v>
      </c>
      <c r="M8" s="90">
        <f t="shared" si="1"/>
        <v>-0.17614000000003216</v>
      </c>
      <c r="N8" s="90">
        <f t="shared" si="0"/>
        <v>-8.1329999999979918E-2</v>
      </c>
      <c r="O8" s="90">
        <f t="shared" si="2"/>
        <v>-12.941371832257857</v>
      </c>
      <c r="P8" s="90">
        <f t="shared" si="3"/>
        <v>5.98596079</v>
      </c>
      <c r="Q8" s="90">
        <f t="shared" si="4"/>
        <v>-0.72872999999999877</v>
      </c>
      <c r="R8" s="90">
        <f t="shared" si="5"/>
        <v>4.0557499999999997</v>
      </c>
    </row>
    <row r="9" spans="1:18">
      <c r="A9" s="93">
        <v>1981</v>
      </c>
      <c r="B9" s="94">
        <v>3</v>
      </c>
      <c r="C9" s="90">
        <v>1178.95984</v>
      </c>
      <c r="D9" s="90">
        <v>1058.1685399999999</v>
      </c>
      <c r="E9" s="90">
        <v>1225.72443</v>
      </c>
      <c r="F9" s="90">
        <v>431.09885200000002</v>
      </c>
      <c r="G9" s="90">
        <v>-6.5671199999999999E-2</v>
      </c>
      <c r="H9" s="90">
        <v>-78.001875999999996</v>
      </c>
      <c r="I9" s="90">
        <v>4.1090833299999998</v>
      </c>
      <c r="K9" s="90">
        <v>6</v>
      </c>
      <c r="L9" s="90">
        <f t="shared" si="1"/>
        <v>-0.30789000000004307</v>
      </c>
      <c r="M9" s="90">
        <f>D9-D8</f>
        <v>-4.8703100000000177</v>
      </c>
      <c r="N9" s="90">
        <f t="shared" si="0"/>
        <v>0.23355999999989763</v>
      </c>
      <c r="O9" s="90">
        <f t="shared" si="2"/>
        <v>-13.481650832257856</v>
      </c>
      <c r="P9" s="90">
        <f t="shared" si="3"/>
        <v>-6.5671199999999999E-2</v>
      </c>
      <c r="Q9" s="90">
        <f t="shared" si="4"/>
        <v>-1.2930999999994697E-2</v>
      </c>
      <c r="R9" s="90">
        <f t="shared" si="5"/>
        <v>4.1090833299999998</v>
      </c>
    </row>
    <row r="10" spans="1:18">
      <c r="A10" s="93">
        <v>1981</v>
      </c>
      <c r="B10" s="94">
        <v>4</v>
      </c>
      <c r="C10" s="90">
        <v>1178.9474499999999</v>
      </c>
      <c r="D10" s="90">
        <v>1058.20037</v>
      </c>
      <c r="E10" s="90">
        <v>1225.45281</v>
      </c>
      <c r="F10" s="90">
        <v>429.74763400000001</v>
      </c>
      <c r="G10" s="90">
        <v>10.247436799999999</v>
      </c>
      <c r="H10" s="90">
        <v>-79.421965</v>
      </c>
      <c r="I10" s="90">
        <v>3.9788333300000001</v>
      </c>
      <c r="K10" s="90">
        <v>7</v>
      </c>
      <c r="L10" s="90">
        <f t="shared" si="1"/>
        <v>-1.2390000000095824E-2</v>
      </c>
      <c r="M10" s="90">
        <f>D10-D9</f>
        <v>3.1830000000127256E-2</v>
      </c>
      <c r="N10" s="90">
        <f t="shared" si="0"/>
        <v>-0.27161999999998443</v>
      </c>
      <c r="O10" s="90">
        <f t="shared" si="2"/>
        <v>-14.832868832257873</v>
      </c>
      <c r="P10" s="90">
        <f t="shared" si="3"/>
        <v>10.247436799999999</v>
      </c>
      <c r="Q10" s="90">
        <f t="shared" si="4"/>
        <v>-1.4200890000000044</v>
      </c>
      <c r="R10" s="90">
        <f t="shared" si="5"/>
        <v>3.9788333300000001</v>
      </c>
    </row>
    <row r="11" spans="1:18">
      <c r="A11" s="93">
        <v>1982</v>
      </c>
      <c r="B11" s="94">
        <v>1</v>
      </c>
      <c r="C11" s="90">
        <v>1178.50279</v>
      </c>
      <c r="D11" s="90">
        <v>1058.07242</v>
      </c>
      <c r="E11" s="90">
        <v>1225.32061</v>
      </c>
      <c r="F11" s="90">
        <v>429.53098299999999</v>
      </c>
      <c r="G11" s="90">
        <v>-2.8035348</v>
      </c>
      <c r="H11" s="90">
        <v>-79.049576999999999</v>
      </c>
      <c r="I11" s="90">
        <v>3.7993333300000001</v>
      </c>
      <c r="K11" s="90">
        <v>8</v>
      </c>
      <c r="L11" s="90">
        <f t="shared" si="1"/>
        <v>-0.44465999999988526</v>
      </c>
      <c r="M11" s="90">
        <f t="shared" si="1"/>
        <v>-0.1279500000000553</v>
      </c>
      <c r="N11" s="90">
        <f t="shared" si="0"/>
        <v>-0.13220000000001164</v>
      </c>
      <c r="O11" s="90">
        <f t="shared" si="2"/>
        <v>-15.049519832257886</v>
      </c>
      <c r="P11" s="90">
        <f t="shared" si="3"/>
        <v>-2.8035348</v>
      </c>
      <c r="Q11" s="90">
        <f t="shared" si="4"/>
        <v>0.37238800000000083</v>
      </c>
      <c r="R11" s="90">
        <f t="shared" si="5"/>
        <v>3.7993333300000001</v>
      </c>
    </row>
    <row r="12" spans="1:18">
      <c r="A12" s="93">
        <v>1982</v>
      </c>
      <c r="B12" s="94">
        <v>2</v>
      </c>
      <c r="C12" s="90">
        <v>1178.6239499999999</v>
      </c>
      <c r="D12" s="90">
        <v>1063.9224400000001</v>
      </c>
      <c r="E12" s="90">
        <v>1225.6863900000001</v>
      </c>
      <c r="F12" s="90">
        <v>428.36033700000002</v>
      </c>
      <c r="G12" s="90">
        <v>5.2529777099999997</v>
      </c>
      <c r="H12" s="90">
        <v>-78.278361000000004</v>
      </c>
      <c r="I12" s="90">
        <v>4.1065833300000003</v>
      </c>
      <c r="K12" s="90">
        <v>9</v>
      </c>
      <c r="L12" s="90">
        <f t="shared" si="1"/>
        <v>0.121159999999918</v>
      </c>
      <c r="M12" s="90">
        <f t="shared" si="1"/>
        <v>5.8500200000000859</v>
      </c>
      <c r="N12" s="90">
        <f t="shared" si="0"/>
        <v>0.36578000000008615</v>
      </c>
      <c r="O12" s="90">
        <f t="shared" si="2"/>
        <v>-16.220165832257862</v>
      </c>
      <c r="P12" s="90">
        <f t="shared" si="3"/>
        <v>5.2529777099999997</v>
      </c>
      <c r="Q12" s="90">
        <f t="shared" si="4"/>
        <v>0.77121599999999546</v>
      </c>
      <c r="R12" s="90">
        <f t="shared" si="5"/>
        <v>4.1065833300000003</v>
      </c>
    </row>
    <row r="13" spans="1:18">
      <c r="A13" s="93">
        <v>1982</v>
      </c>
      <c r="B13" s="94">
        <v>3</v>
      </c>
      <c r="C13" s="90">
        <v>1178.61896</v>
      </c>
      <c r="D13" s="90">
        <v>1061.08718</v>
      </c>
      <c r="E13" s="90">
        <v>1226.0508400000001</v>
      </c>
      <c r="F13" s="90">
        <v>427.94661000000002</v>
      </c>
      <c r="G13" s="90">
        <v>1.3054069999999999E-2</v>
      </c>
      <c r="H13" s="90">
        <v>-78.493651999999997</v>
      </c>
      <c r="I13" s="90">
        <v>4.0374166699999998</v>
      </c>
      <c r="K13" s="90">
        <v>10</v>
      </c>
      <c r="L13" s="90">
        <f t="shared" si="1"/>
        <v>-4.9899999999070133E-3</v>
      </c>
      <c r="M13" s="90">
        <f t="shared" si="1"/>
        <v>-2.8352600000000621</v>
      </c>
      <c r="N13" s="90">
        <f t="shared" si="0"/>
        <v>0.36445000000003347</v>
      </c>
      <c r="O13" s="90">
        <f t="shared" si="2"/>
        <v>-16.633892832257857</v>
      </c>
      <c r="P13" s="90">
        <f t="shared" si="3"/>
        <v>1.3054069999999999E-2</v>
      </c>
      <c r="Q13" s="90">
        <f t="shared" si="4"/>
        <v>-0.21529099999999346</v>
      </c>
      <c r="R13" s="90">
        <f t="shared" si="5"/>
        <v>4.0374166699999998</v>
      </c>
    </row>
    <row r="14" spans="1:18">
      <c r="A14" s="93">
        <v>1982</v>
      </c>
      <c r="B14" s="94">
        <v>4</v>
      </c>
      <c r="C14" s="90">
        <v>1178.32287</v>
      </c>
      <c r="D14" s="90">
        <v>1060.3364999999999</v>
      </c>
      <c r="E14" s="90">
        <v>1225.98062</v>
      </c>
      <c r="F14" s="90">
        <v>426.08358600000003</v>
      </c>
      <c r="G14" s="90">
        <v>9.78158788</v>
      </c>
      <c r="H14" s="90">
        <v>-78.627540999999994</v>
      </c>
      <c r="I14" s="90">
        <v>4.3381666699999997</v>
      </c>
      <c r="K14" s="90">
        <v>11</v>
      </c>
      <c r="L14" s="90">
        <f t="shared" si="1"/>
        <v>-0.29609000000004926</v>
      </c>
      <c r="M14" s="90">
        <f t="shared" si="1"/>
        <v>-0.75068000000010215</v>
      </c>
      <c r="N14" s="90">
        <f t="shared" si="0"/>
        <v>-7.022000000006301E-2</v>
      </c>
      <c r="O14" s="90">
        <f t="shared" si="2"/>
        <v>-18.496916832257853</v>
      </c>
      <c r="P14" s="90">
        <f t="shared" si="3"/>
        <v>9.78158788</v>
      </c>
      <c r="Q14" s="90">
        <f t="shared" si="4"/>
        <v>-0.13388899999999637</v>
      </c>
      <c r="R14" s="90">
        <f t="shared" si="5"/>
        <v>4.3381666699999997</v>
      </c>
    </row>
    <row r="15" spans="1:18">
      <c r="A15" s="93">
        <v>1983</v>
      </c>
      <c r="B15" s="94">
        <v>1</v>
      </c>
      <c r="C15" s="90">
        <v>1178.8962899999999</v>
      </c>
      <c r="D15" s="90">
        <v>1059.7001399999999</v>
      </c>
      <c r="E15" s="90">
        <v>1226.30359</v>
      </c>
      <c r="F15" s="90">
        <v>425.48788100000002</v>
      </c>
      <c r="G15" s="90">
        <v>-2.6968923</v>
      </c>
      <c r="H15" s="90">
        <v>-78.969226000000006</v>
      </c>
      <c r="I15" s="90">
        <v>4.1986666699999997</v>
      </c>
      <c r="K15" s="90">
        <v>12</v>
      </c>
      <c r="L15" s="90">
        <f t="shared" si="1"/>
        <v>0.57341999999994187</v>
      </c>
      <c r="M15" s="90">
        <f t="shared" si="1"/>
        <v>-0.63635999999996784</v>
      </c>
      <c r="N15" s="90">
        <f t="shared" si="0"/>
        <v>0.32296999999994114</v>
      </c>
      <c r="O15" s="90">
        <f t="shared" si="2"/>
        <v>-19.092621832257862</v>
      </c>
      <c r="P15" s="90">
        <f t="shared" si="3"/>
        <v>-2.6968923</v>
      </c>
      <c r="Q15" s="90">
        <f t="shared" si="4"/>
        <v>-0.34168500000001245</v>
      </c>
      <c r="R15" s="90">
        <f t="shared" si="5"/>
        <v>4.1986666699999997</v>
      </c>
    </row>
    <row r="16" spans="1:18">
      <c r="A16" s="93">
        <v>1983</v>
      </c>
      <c r="B16" s="94">
        <v>2</v>
      </c>
      <c r="C16" s="90">
        <v>1178.58205</v>
      </c>
      <c r="D16" s="90">
        <v>1056.9344100000001</v>
      </c>
      <c r="E16" s="90">
        <v>1226.3849700000001</v>
      </c>
      <c r="F16" s="90">
        <v>426.42324200000002</v>
      </c>
      <c r="G16" s="90">
        <v>4.4464161799999999</v>
      </c>
      <c r="H16" s="90">
        <v>-77.227509999999995</v>
      </c>
      <c r="I16" s="90">
        <v>5.04458333</v>
      </c>
      <c r="K16" s="90">
        <v>13</v>
      </c>
      <c r="L16" s="90">
        <f t="shared" si="1"/>
        <v>-0.31423999999992702</v>
      </c>
      <c r="M16" s="90">
        <f t="shared" si="1"/>
        <v>-2.7657299999998486</v>
      </c>
      <c r="N16" s="90">
        <f t="shared" si="0"/>
        <v>8.1380000000081054E-2</v>
      </c>
      <c r="O16" s="90">
        <f t="shared" si="2"/>
        <v>-18.157260832257862</v>
      </c>
      <c r="P16" s="90">
        <f t="shared" si="3"/>
        <v>4.4464161799999999</v>
      </c>
      <c r="Q16" s="90">
        <f t="shared" si="4"/>
        <v>1.7417160000000109</v>
      </c>
      <c r="R16" s="90">
        <f t="shared" si="5"/>
        <v>5.04458333</v>
      </c>
    </row>
    <row r="17" spans="1:18">
      <c r="A17" s="93">
        <v>1983</v>
      </c>
      <c r="B17" s="94">
        <v>3</v>
      </c>
      <c r="C17" s="90">
        <v>1178.01884</v>
      </c>
      <c r="D17" s="90">
        <v>1054.5103300000001</v>
      </c>
      <c r="E17" s="90">
        <v>1226.1318200000001</v>
      </c>
      <c r="F17" s="90">
        <v>424.34645</v>
      </c>
      <c r="G17" s="90">
        <v>-0.46140940000000003</v>
      </c>
      <c r="H17" s="90">
        <v>-77.033643999999995</v>
      </c>
      <c r="I17" s="90">
        <v>5.6791666699999999</v>
      </c>
      <c r="K17" s="90">
        <v>14</v>
      </c>
      <c r="L17" s="90">
        <f t="shared" si="1"/>
        <v>-0.56321000000002641</v>
      </c>
      <c r="M17" s="90">
        <f t="shared" si="1"/>
        <v>-2.4240800000000036</v>
      </c>
      <c r="N17" s="90">
        <f t="shared" si="0"/>
        <v>-0.25315000000000509</v>
      </c>
      <c r="O17" s="90">
        <f t="shared" si="2"/>
        <v>-20.234052832257873</v>
      </c>
      <c r="P17" s="90">
        <f t="shared" si="3"/>
        <v>-0.46140940000000003</v>
      </c>
      <c r="Q17" s="90">
        <f t="shared" si="4"/>
        <v>0.19386599999999987</v>
      </c>
      <c r="R17" s="90">
        <f t="shared" si="5"/>
        <v>5.6791666699999999</v>
      </c>
    </row>
    <row r="18" spans="1:18">
      <c r="A18" s="93">
        <v>1983</v>
      </c>
      <c r="B18" s="94">
        <v>4</v>
      </c>
      <c r="C18" s="90">
        <v>1177.7549200000001</v>
      </c>
      <c r="D18" s="90">
        <v>1057.3135</v>
      </c>
      <c r="E18" s="90">
        <v>1226.5054500000001</v>
      </c>
      <c r="F18" s="90">
        <v>423.09749599999998</v>
      </c>
      <c r="G18" s="90">
        <v>8.8544765600000002</v>
      </c>
      <c r="H18" s="90">
        <v>-76.446950999999999</v>
      </c>
      <c r="I18" s="90">
        <v>5.1271666700000003</v>
      </c>
      <c r="K18" s="90">
        <v>15</v>
      </c>
      <c r="L18" s="90">
        <f t="shared" si="1"/>
        <v>-0.26391999999987092</v>
      </c>
      <c r="M18" s="90">
        <f t="shared" si="1"/>
        <v>2.8031699999999091</v>
      </c>
      <c r="N18" s="90">
        <f t="shared" si="0"/>
        <v>0.37363000000004831</v>
      </c>
      <c r="O18" s="90">
        <f t="shared" si="2"/>
        <v>-21.4830068322579</v>
      </c>
      <c r="P18" s="90">
        <f t="shared" si="3"/>
        <v>8.8544765600000002</v>
      </c>
      <c r="Q18" s="90">
        <f t="shared" si="4"/>
        <v>0.5866929999999968</v>
      </c>
      <c r="R18" s="90">
        <f t="shared" si="5"/>
        <v>5.1271666700000003</v>
      </c>
    </row>
    <row r="19" spans="1:18">
      <c r="A19" s="93">
        <v>1984</v>
      </c>
      <c r="B19" s="94">
        <v>1</v>
      </c>
      <c r="C19" s="90">
        <v>1178.1055799999999</v>
      </c>
      <c r="D19" s="90">
        <v>1052.5915500000001</v>
      </c>
      <c r="E19" s="90">
        <v>1227.16767</v>
      </c>
      <c r="F19" s="90">
        <v>421.51610099999999</v>
      </c>
      <c r="G19" s="90">
        <v>-2.3725700999999999</v>
      </c>
      <c r="H19" s="90">
        <v>-79.769014999999996</v>
      </c>
      <c r="I19" s="90">
        <v>4.5008333299999999</v>
      </c>
      <c r="K19" s="90">
        <v>16</v>
      </c>
      <c r="L19" s="90">
        <f t="shared" si="1"/>
        <v>0.35065999999983433</v>
      </c>
      <c r="M19" s="90">
        <f t="shared" si="1"/>
        <v>-4.7219499999998789</v>
      </c>
      <c r="N19" s="90">
        <f t="shared" si="0"/>
        <v>0.66221999999993386</v>
      </c>
      <c r="O19" s="90">
        <f t="shared" si="2"/>
        <v>-23.064401832257886</v>
      </c>
      <c r="P19" s="90">
        <f t="shared" si="3"/>
        <v>-2.3725700999999999</v>
      </c>
      <c r="Q19" s="90">
        <f t="shared" si="4"/>
        <v>-3.3220639999999975</v>
      </c>
      <c r="R19" s="90">
        <f t="shared" si="5"/>
        <v>4.5008333299999999</v>
      </c>
    </row>
    <row r="20" spans="1:18">
      <c r="A20" s="93">
        <v>1984</v>
      </c>
      <c r="B20" s="94">
        <v>2</v>
      </c>
      <c r="C20" s="90">
        <v>1178.1137699999999</v>
      </c>
      <c r="D20" s="90">
        <v>1050.52018</v>
      </c>
      <c r="E20" s="90">
        <v>1227.1297400000001</v>
      </c>
      <c r="F20" s="90">
        <v>418.06085899999999</v>
      </c>
      <c r="G20" s="90">
        <v>4.8851469500000002</v>
      </c>
      <c r="H20" s="90">
        <v>-81.252645999999999</v>
      </c>
      <c r="I20" s="90">
        <v>3.8361666699999999</v>
      </c>
      <c r="K20" s="90">
        <v>17</v>
      </c>
      <c r="L20" s="90">
        <f t="shared" si="1"/>
        <v>8.1900000000132422E-3</v>
      </c>
      <c r="M20" s="90">
        <f t="shared" si="1"/>
        <v>-2.0713700000001154</v>
      </c>
      <c r="N20" s="90">
        <f t="shared" si="0"/>
        <v>-3.7929999999960273E-2</v>
      </c>
      <c r="O20" s="90">
        <f t="shared" si="2"/>
        <v>-26.519643832257884</v>
      </c>
      <c r="P20" s="90">
        <f t="shared" si="3"/>
        <v>4.8851469500000002</v>
      </c>
      <c r="Q20" s="90">
        <f t="shared" si="4"/>
        <v>-1.4836310000000026</v>
      </c>
      <c r="R20" s="90">
        <f t="shared" si="5"/>
        <v>3.8361666699999999</v>
      </c>
    </row>
    <row r="21" spans="1:18">
      <c r="A21" s="93">
        <v>1984</v>
      </c>
      <c r="B21" s="94">
        <v>3</v>
      </c>
      <c r="C21" s="90">
        <v>1178.54468</v>
      </c>
      <c r="D21" s="90">
        <v>1054.6333400000001</v>
      </c>
      <c r="E21" s="90">
        <v>1227.7227399999999</v>
      </c>
      <c r="F21" s="90">
        <v>416.08707299999998</v>
      </c>
      <c r="G21" s="90">
        <v>-1.0887074000000001</v>
      </c>
      <c r="H21" s="90">
        <v>-82.416231999999994</v>
      </c>
      <c r="I21" s="90">
        <v>3.37575</v>
      </c>
      <c r="K21" s="90">
        <v>18</v>
      </c>
      <c r="L21" s="90">
        <f t="shared" si="1"/>
        <v>0.43091000000003987</v>
      </c>
      <c r="M21" s="90">
        <f t="shared" si="1"/>
        <v>4.1131600000001072</v>
      </c>
      <c r="N21" s="90">
        <f t="shared" si="0"/>
        <v>0.5929999999998472</v>
      </c>
      <c r="O21" s="90">
        <f t="shared" si="2"/>
        <v>-28.493429832257902</v>
      </c>
      <c r="P21" s="90">
        <f t="shared" si="3"/>
        <v>-1.0887074000000001</v>
      </c>
      <c r="Q21" s="90">
        <f t="shared" si="4"/>
        <v>-1.1635859999999951</v>
      </c>
      <c r="R21" s="90">
        <f t="shared" si="5"/>
        <v>3.37575</v>
      </c>
    </row>
    <row r="22" spans="1:18">
      <c r="A22" s="93">
        <v>1984</v>
      </c>
      <c r="B22" s="94">
        <v>4</v>
      </c>
      <c r="C22" s="90">
        <v>1178.6231</v>
      </c>
      <c r="D22" s="90">
        <v>1057.95562</v>
      </c>
      <c r="E22" s="90">
        <v>1227.77838</v>
      </c>
      <c r="F22" s="90">
        <v>414.20435700000002</v>
      </c>
      <c r="G22" s="90">
        <v>8.2964017900000009</v>
      </c>
      <c r="H22" s="90">
        <v>-81.300539999999998</v>
      </c>
      <c r="I22" s="90">
        <v>3.1850833299999999</v>
      </c>
      <c r="K22" s="90">
        <v>19</v>
      </c>
      <c r="L22" s="90">
        <f t="shared" si="1"/>
        <v>7.8420000000051004E-2</v>
      </c>
      <c r="M22" s="90">
        <f t="shared" si="1"/>
        <v>3.3222799999998642</v>
      </c>
      <c r="N22" s="90">
        <f t="shared" si="0"/>
        <v>5.5640000000039436E-2</v>
      </c>
      <c r="O22" s="90">
        <f t="shared" si="2"/>
        <v>-30.376145832257862</v>
      </c>
      <c r="P22" s="90">
        <f t="shared" si="3"/>
        <v>8.2964017900000009</v>
      </c>
      <c r="Q22" s="90">
        <f t="shared" si="4"/>
        <v>1.1156919999999957</v>
      </c>
      <c r="R22" s="90">
        <f t="shared" si="5"/>
        <v>3.1850833299999999</v>
      </c>
    </row>
    <row r="23" spans="1:18">
      <c r="A23" s="93">
        <v>1985</v>
      </c>
      <c r="B23" s="94">
        <v>1</v>
      </c>
      <c r="C23" s="90">
        <v>1179.9702</v>
      </c>
      <c r="D23" s="90">
        <v>1057.7855300000001</v>
      </c>
      <c r="E23" s="90">
        <v>1228.9024999999999</v>
      </c>
      <c r="F23" s="90">
        <v>415.00036599999999</v>
      </c>
      <c r="G23" s="90">
        <v>-3.5754063</v>
      </c>
      <c r="H23" s="90">
        <v>-80.874885000000006</v>
      </c>
      <c r="I23" s="90">
        <v>3.05183333</v>
      </c>
      <c r="K23" s="90">
        <v>20</v>
      </c>
      <c r="L23" s="90">
        <f t="shared" si="1"/>
        <v>1.3470999999999549</v>
      </c>
      <c r="M23" s="90">
        <f t="shared" si="1"/>
        <v>-0.17008999999984553</v>
      </c>
      <c r="N23" s="90">
        <f t="shared" si="0"/>
        <v>1.124119999999948</v>
      </c>
      <c r="O23" s="90">
        <f t="shared" si="2"/>
        <v>-29.580136832257892</v>
      </c>
      <c r="P23" s="90">
        <f t="shared" si="3"/>
        <v>-3.5754063</v>
      </c>
      <c r="Q23" s="90">
        <f t="shared" si="4"/>
        <v>0.4256549999999919</v>
      </c>
      <c r="R23" s="90">
        <f t="shared" si="5"/>
        <v>3.05183333</v>
      </c>
    </row>
    <row r="24" spans="1:18">
      <c r="A24" s="93">
        <v>1985</v>
      </c>
      <c r="B24" s="94">
        <v>2</v>
      </c>
      <c r="C24" s="90">
        <v>1179.6121000000001</v>
      </c>
      <c r="D24" s="90">
        <v>1060.0891099999999</v>
      </c>
      <c r="E24" s="90">
        <v>1228.6192900000001</v>
      </c>
      <c r="F24" s="90">
        <v>412.83763299999998</v>
      </c>
      <c r="G24" s="90">
        <v>4.3493006100000002</v>
      </c>
      <c r="H24" s="90">
        <v>-81.394700999999998</v>
      </c>
      <c r="I24" s="90">
        <v>3.3030833300000002</v>
      </c>
      <c r="K24" s="90">
        <v>21</v>
      </c>
      <c r="L24" s="90">
        <f t="shared" si="1"/>
        <v>-0.35809999999992215</v>
      </c>
      <c r="M24" s="90">
        <f t="shared" si="1"/>
        <v>2.3035799999997835</v>
      </c>
      <c r="N24" s="90">
        <f t="shared" si="0"/>
        <v>-0.28320999999982632</v>
      </c>
      <c r="O24" s="90">
        <f t="shared" si="2"/>
        <v>-31.742869832257895</v>
      </c>
      <c r="P24" s="90">
        <f t="shared" si="3"/>
        <v>4.3493006100000002</v>
      </c>
      <c r="Q24" s="90">
        <f t="shared" si="4"/>
        <v>-0.51981599999999162</v>
      </c>
      <c r="R24" s="90">
        <f t="shared" si="5"/>
        <v>3.3030833300000002</v>
      </c>
    </row>
    <row r="25" spans="1:18">
      <c r="A25" s="93">
        <v>1985</v>
      </c>
      <c r="B25" s="94">
        <v>3</v>
      </c>
      <c r="C25" s="90">
        <v>1180.1416999999999</v>
      </c>
      <c r="D25" s="90">
        <v>1057.6049</v>
      </c>
      <c r="E25" s="90">
        <v>1229.46084</v>
      </c>
      <c r="F25" s="90">
        <v>413.92378000000002</v>
      </c>
      <c r="G25" s="90">
        <v>-0.64717020000000003</v>
      </c>
      <c r="H25" s="90">
        <v>-81.504689999999997</v>
      </c>
      <c r="I25" s="90">
        <v>3.2571666700000002</v>
      </c>
      <c r="K25" s="90">
        <v>22</v>
      </c>
      <c r="L25" s="90">
        <f t="shared" si="1"/>
        <v>0.52959999999984575</v>
      </c>
      <c r="M25" s="90">
        <f t="shared" si="1"/>
        <v>-2.4842099999998482</v>
      </c>
      <c r="N25" s="90">
        <f t="shared" si="0"/>
        <v>0.84154999999987012</v>
      </c>
      <c r="O25" s="90">
        <f t="shared" si="2"/>
        <v>-30.656722832257856</v>
      </c>
      <c r="P25" s="90">
        <f t="shared" si="3"/>
        <v>-0.64717020000000003</v>
      </c>
      <c r="Q25" s="90">
        <f t="shared" si="4"/>
        <v>-0.10998899999999878</v>
      </c>
      <c r="R25" s="90">
        <f t="shared" si="5"/>
        <v>3.2571666700000002</v>
      </c>
    </row>
    <row r="26" spans="1:18">
      <c r="A26" s="93">
        <v>1985</v>
      </c>
      <c r="B26" s="94">
        <v>4</v>
      </c>
      <c r="C26" s="90">
        <v>1180.3542399999999</v>
      </c>
      <c r="D26" s="90">
        <v>1059.18822</v>
      </c>
      <c r="E26" s="90">
        <v>1230.3069499999999</v>
      </c>
      <c r="F26" s="90">
        <v>415.18135799999999</v>
      </c>
      <c r="G26" s="90">
        <v>7.8755059100000002</v>
      </c>
      <c r="H26" s="90">
        <v>-80.851868999999994</v>
      </c>
      <c r="I26" s="90">
        <v>2.6123333299999998</v>
      </c>
      <c r="K26" s="90">
        <v>23</v>
      </c>
      <c r="L26" s="90">
        <f t="shared" si="1"/>
        <v>0.21253999999998996</v>
      </c>
      <c r="M26" s="90">
        <f t="shared" si="1"/>
        <v>1.5833199999999579</v>
      </c>
      <c r="N26" s="90">
        <f t="shared" si="0"/>
        <v>0.84610999999995329</v>
      </c>
      <c r="O26" s="90">
        <f t="shared" si="2"/>
        <v>-29.399144832257889</v>
      </c>
      <c r="P26" s="90">
        <f t="shared" si="3"/>
        <v>7.8755059100000002</v>
      </c>
      <c r="Q26" s="90">
        <f t="shared" si="4"/>
        <v>0.65282100000000298</v>
      </c>
      <c r="R26" s="90">
        <f t="shared" si="5"/>
        <v>2.6123333299999998</v>
      </c>
    </row>
    <row r="27" spans="1:18">
      <c r="A27" s="93">
        <v>1986</v>
      </c>
      <c r="B27" s="94">
        <v>1</v>
      </c>
      <c r="C27" s="90">
        <v>1180.3775499999999</v>
      </c>
      <c r="D27" s="90">
        <v>1063.4382900000001</v>
      </c>
      <c r="E27" s="90">
        <v>1230.4165599999999</v>
      </c>
      <c r="F27" s="90">
        <v>414.67637999999999</v>
      </c>
      <c r="G27" s="90">
        <v>-1.3787615</v>
      </c>
      <c r="H27" s="90">
        <v>-80.151076000000003</v>
      </c>
      <c r="I27" s="90">
        <v>2.7490833299999999</v>
      </c>
      <c r="K27" s="90">
        <v>24</v>
      </c>
      <c r="L27" s="90">
        <f t="shared" si="1"/>
        <v>2.3310000000037689E-2</v>
      </c>
      <c r="M27" s="90">
        <f t="shared" si="1"/>
        <v>4.2500700000000506</v>
      </c>
      <c r="N27" s="90">
        <f t="shared" si="0"/>
        <v>0.10960999999997512</v>
      </c>
      <c r="O27" s="90">
        <f t="shared" si="2"/>
        <v>-29.904122832257883</v>
      </c>
      <c r="P27" s="90">
        <f t="shared" si="3"/>
        <v>-1.3787615</v>
      </c>
      <c r="Q27" s="90">
        <f t="shared" si="4"/>
        <v>0.70079299999999023</v>
      </c>
      <c r="R27" s="90">
        <f t="shared" si="5"/>
        <v>2.7490833299999999</v>
      </c>
    </row>
    <row r="28" spans="1:18">
      <c r="A28" s="93">
        <v>1986</v>
      </c>
      <c r="B28" s="94">
        <v>2</v>
      </c>
      <c r="C28" s="90">
        <v>1181.1752799999999</v>
      </c>
      <c r="D28" s="90">
        <v>1072.7350899999999</v>
      </c>
      <c r="E28" s="90">
        <v>1232.0860499999999</v>
      </c>
      <c r="F28" s="90">
        <v>417.84345100000002</v>
      </c>
      <c r="G28" s="90">
        <v>4.5983781400000003</v>
      </c>
      <c r="H28" s="90">
        <v>-79.513889000000006</v>
      </c>
      <c r="I28" s="90">
        <v>2.9969166700000001</v>
      </c>
      <c r="K28" s="90">
        <v>25</v>
      </c>
      <c r="L28" s="90">
        <f t="shared" si="1"/>
        <v>0.79773000000000138</v>
      </c>
      <c r="M28" s="90">
        <f t="shared" si="1"/>
        <v>9.2967999999998483</v>
      </c>
      <c r="N28" s="90">
        <f t="shared" si="0"/>
        <v>1.6694899999999961</v>
      </c>
      <c r="O28" s="90">
        <f t="shared" si="2"/>
        <v>-26.737051832257862</v>
      </c>
      <c r="P28" s="90">
        <f t="shared" si="3"/>
        <v>4.5983781400000003</v>
      </c>
      <c r="Q28" s="90">
        <f t="shared" si="4"/>
        <v>0.63718699999999728</v>
      </c>
      <c r="R28" s="90">
        <f t="shared" si="5"/>
        <v>2.9969166700000001</v>
      </c>
    </row>
    <row r="29" spans="1:18">
      <c r="A29" s="93">
        <v>1986</v>
      </c>
      <c r="B29" s="94">
        <v>3</v>
      </c>
      <c r="C29" s="90">
        <v>1181.57062</v>
      </c>
      <c r="D29" s="90">
        <v>1071.1805300000001</v>
      </c>
      <c r="E29" s="90">
        <v>1230.9459999999999</v>
      </c>
      <c r="F29" s="90">
        <v>418.52988399999998</v>
      </c>
      <c r="G29" s="90">
        <v>-0.67769650000000003</v>
      </c>
      <c r="H29" s="90">
        <v>-78.433520999999999</v>
      </c>
      <c r="I29" s="90">
        <v>3.01866667</v>
      </c>
      <c r="K29" s="90">
        <v>26</v>
      </c>
      <c r="L29" s="90">
        <f t="shared" si="1"/>
        <v>0.39534000000003289</v>
      </c>
      <c r="M29" s="90">
        <f t="shared" si="1"/>
        <v>-1.5545599999998103</v>
      </c>
      <c r="N29" s="90">
        <f t="shared" si="0"/>
        <v>-1.1400499999999738</v>
      </c>
      <c r="O29" s="90">
        <f t="shared" si="2"/>
        <v>-26.050618832257896</v>
      </c>
      <c r="P29" s="90">
        <f t="shared" si="3"/>
        <v>-0.67769650000000003</v>
      </c>
      <c r="Q29" s="90">
        <f t="shared" si="4"/>
        <v>1.0803680000000071</v>
      </c>
      <c r="R29" s="90">
        <f t="shared" si="5"/>
        <v>3.01866667</v>
      </c>
    </row>
    <row r="30" spans="1:18">
      <c r="A30" s="93">
        <v>1986</v>
      </c>
      <c r="B30" s="94">
        <v>4</v>
      </c>
      <c r="C30" s="90">
        <v>1182.6066000000001</v>
      </c>
      <c r="D30" s="90">
        <v>1066.2666400000001</v>
      </c>
      <c r="E30" s="90">
        <v>1230.5021300000001</v>
      </c>
      <c r="F30" s="90">
        <v>419.71233100000001</v>
      </c>
      <c r="G30" s="90">
        <v>7.6968104300000002</v>
      </c>
      <c r="H30" s="90">
        <v>-78.372361999999995</v>
      </c>
      <c r="I30" s="90">
        <v>2.8930833300000001</v>
      </c>
      <c r="K30" s="90">
        <v>27</v>
      </c>
      <c r="L30" s="90">
        <f t="shared" si="1"/>
        <v>1.0359800000001087</v>
      </c>
      <c r="M30" s="90">
        <f t="shared" si="1"/>
        <v>-4.9138900000000376</v>
      </c>
      <c r="N30" s="90">
        <f t="shared" si="0"/>
        <v>-0.44386999999983345</v>
      </c>
      <c r="O30" s="90">
        <f t="shared" si="2"/>
        <v>-24.868171832257872</v>
      </c>
      <c r="P30" s="90">
        <f t="shared" si="3"/>
        <v>7.6968104300000002</v>
      </c>
      <c r="Q30" s="90">
        <f t="shared" si="4"/>
        <v>6.1159000000003516E-2</v>
      </c>
      <c r="R30" s="90">
        <f t="shared" si="5"/>
        <v>2.8930833300000001</v>
      </c>
    </row>
    <row r="31" spans="1:18">
      <c r="A31" s="93">
        <v>1987</v>
      </c>
      <c r="B31" s="94">
        <v>1</v>
      </c>
      <c r="C31" s="90">
        <v>1182.7157099999999</v>
      </c>
      <c r="D31" s="90">
        <v>1072.2430899999999</v>
      </c>
      <c r="E31" s="90">
        <v>1231.55177</v>
      </c>
      <c r="F31" s="90">
        <v>421.22398500000003</v>
      </c>
      <c r="G31" s="90">
        <v>-5.8350137999999996</v>
      </c>
      <c r="H31" s="90">
        <v>-75.609865999999997</v>
      </c>
      <c r="I31" s="90">
        <v>3.2955000000000001</v>
      </c>
      <c r="K31" s="90">
        <v>28</v>
      </c>
      <c r="L31" s="90">
        <f t="shared" si="1"/>
        <v>0.10910999999987325</v>
      </c>
      <c r="M31" s="90">
        <f t="shared" si="1"/>
        <v>5.9764499999998861</v>
      </c>
      <c r="N31" s="90">
        <f t="shared" si="0"/>
        <v>1.0496399999999539</v>
      </c>
      <c r="O31" s="90">
        <f t="shared" si="2"/>
        <v>-23.35651783225785</v>
      </c>
      <c r="P31" s="90">
        <f t="shared" si="3"/>
        <v>-5.8350137999999996</v>
      </c>
      <c r="Q31" s="90">
        <f t="shared" si="4"/>
        <v>2.7624959999999987</v>
      </c>
      <c r="R31" s="90">
        <f t="shared" si="5"/>
        <v>3.2955000000000001</v>
      </c>
    </row>
    <row r="32" spans="1:18">
      <c r="A32" s="93">
        <v>1987</v>
      </c>
      <c r="B32" s="94">
        <v>2</v>
      </c>
      <c r="C32" s="90">
        <v>1182.9156599999999</v>
      </c>
      <c r="D32" s="90">
        <v>1071.32918</v>
      </c>
      <c r="E32" s="90">
        <v>1231.90444</v>
      </c>
      <c r="F32" s="90">
        <v>420.88261199999999</v>
      </c>
      <c r="G32" s="90">
        <v>4.4975122699999996</v>
      </c>
      <c r="H32" s="90">
        <v>-73.667150000000007</v>
      </c>
      <c r="I32" s="90">
        <v>4.5984999999999996</v>
      </c>
      <c r="K32" s="90">
        <v>29</v>
      </c>
      <c r="L32" s="90">
        <f t="shared" si="1"/>
        <v>0.19994999999994434</v>
      </c>
      <c r="M32" s="90">
        <f t="shared" si="1"/>
        <v>-0.91390999999998712</v>
      </c>
      <c r="N32" s="90">
        <f t="shared" si="0"/>
        <v>0.35266999999998916</v>
      </c>
      <c r="O32" s="90">
        <f t="shared" si="2"/>
        <v>-23.697890832257883</v>
      </c>
      <c r="P32" s="90">
        <f t="shared" si="3"/>
        <v>4.4975122699999996</v>
      </c>
      <c r="Q32" s="90">
        <f t="shared" si="4"/>
        <v>1.9427159999999901</v>
      </c>
      <c r="R32" s="90">
        <f t="shared" si="5"/>
        <v>4.5984999999999996</v>
      </c>
    </row>
    <row r="33" spans="1:18">
      <c r="A33" s="93">
        <v>1987</v>
      </c>
      <c r="B33" s="94">
        <v>3</v>
      </c>
      <c r="C33" s="90">
        <v>1182.8921399999999</v>
      </c>
      <c r="D33" s="90">
        <v>1078.5085099999999</v>
      </c>
      <c r="E33" s="90">
        <v>1232.90552</v>
      </c>
      <c r="F33" s="90">
        <v>419.20529099999999</v>
      </c>
      <c r="G33" s="90">
        <v>-0.4379053</v>
      </c>
      <c r="H33" s="90">
        <v>-72.295010000000005</v>
      </c>
      <c r="I33" s="90">
        <v>4.2716666700000001</v>
      </c>
      <c r="K33" s="90">
        <v>30</v>
      </c>
      <c r="L33" s="90">
        <f t="shared" si="1"/>
        <v>-2.3519999999962238E-2</v>
      </c>
      <c r="M33" s="90">
        <f t="shared" si="1"/>
        <v>7.1793299999999363</v>
      </c>
      <c r="N33" s="90">
        <f t="shared" si="0"/>
        <v>1.0010800000000017</v>
      </c>
      <c r="O33" s="90">
        <f t="shared" si="2"/>
        <v>-25.375211832257889</v>
      </c>
      <c r="P33" s="90">
        <f t="shared" si="3"/>
        <v>-0.4379053</v>
      </c>
      <c r="Q33" s="90">
        <f t="shared" si="4"/>
        <v>1.3721400000000017</v>
      </c>
      <c r="R33" s="90">
        <f t="shared" si="5"/>
        <v>4.2716666700000001</v>
      </c>
    </row>
    <row r="34" spans="1:18">
      <c r="A34" s="93">
        <v>1987</v>
      </c>
      <c r="B34" s="94">
        <v>4</v>
      </c>
      <c r="C34" s="90">
        <v>1183.1930199999999</v>
      </c>
      <c r="D34" s="90">
        <v>1085.7421200000001</v>
      </c>
      <c r="E34" s="90">
        <v>1234.2976000000001</v>
      </c>
      <c r="F34" s="90">
        <v>422.441574</v>
      </c>
      <c r="G34" s="90">
        <v>7.3105883199999999</v>
      </c>
      <c r="H34" s="90">
        <v>-71.278237000000004</v>
      </c>
      <c r="I34" s="90">
        <v>3.65641667</v>
      </c>
      <c r="K34" s="90">
        <v>31</v>
      </c>
      <c r="L34" s="90">
        <f t="shared" si="1"/>
        <v>0.30088000000000648</v>
      </c>
      <c r="M34" s="90">
        <f t="shared" si="1"/>
        <v>7.2336100000002261</v>
      </c>
      <c r="N34" s="90">
        <f t="shared" si="0"/>
        <v>1.3920800000000781</v>
      </c>
      <c r="O34" s="90">
        <f t="shared" si="2"/>
        <v>-22.138928832257875</v>
      </c>
      <c r="P34" s="90">
        <f t="shared" si="3"/>
        <v>7.3105883199999999</v>
      </c>
      <c r="Q34" s="90">
        <f t="shared" si="4"/>
        <v>1.0167730000000006</v>
      </c>
      <c r="R34" s="90">
        <f t="shared" si="5"/>
        <v>3.65641667</v>
      </c>
    </row>
    <row r="35" spans="1:18">
      <c r="A35" s="93">
        <v>1988</v>
      </c>
      <c r="B35" s="94">
        <v>1</v>
      </c>
      <c r="C35" s="90">
        <v>1184.0753299999999</v>
      </c>
      <c r="D35" s="90">
        <v>1082.4064000000001</v>
      </c>
      <c r="E35" s="90">
        <v>1234.07593</v>
      </c>
      <c r="F35" s="90">
        <v>421.73253899999997</v>
      </c>
      <c r="G35" s="90">
        <v>-5.3822200000000002</v>
      </c>
      <c r="H35" s="90">
        <v>-70.062920000000005</v>
      </c>
      <c r="I35" s="90">
        <v>2.9830833299999999</v>
      </c>
      <c r="K35" s="90">
        <v>32</v>
      </c>
      <c r="L35" s="90">
        <f t="shared" si="1"/>
        <v>0.88230999999996129</v>
      </c>
      <c r="M35" s="90">
        <f t="shared" si="1"/>
        <v>-3.3357200000000375</v>
      </c>
      <c r="N35" s="90">
        <f t="shared" si="0"/>
        <v>-0.22167000000013104</v>
      </c>
      <c r="O35" s="90">
        <f t="shared" si="2"/>
        <v>-22.847963832257904</v>
      </c>
      <c r="P35" s="90">
        <f t="shared" si="3"/>
        <v>-5.3822200000000002</v>
      </c>
      <c r="Q35" s="90">
        <f t="shared" si="4"/>
        <v>1.2153169999999989</v>
      </c>
      <c r="R35" s="90">
        <f t="shared" si="5"/>
        <v>2.9830833299999999</v>
      </c>
    </row>
    <row r="36" spans="1:18">
      <c r="A36" s="93">
        <v>1988</v>
      </c>
      <c r="B36" s="94">
        <v>2</v>
      </c>
      <c r="C36" s="90">
        <v>1184.3519699999999</v>
      </c>
      <c r="D36" s="90">
        <v>1087.1747</v>
      </c>
      <c r="E36" s="90">
        <v>1234.6874</v>
      </c>
      <c r="F36" s="90">
        <v>423.60986800000001</v>
      </c>
      <c r="G36" s="90">
        <v>4.2556046099999998</v>
      </c>
      <c r="H36" s="90">
        <v>-68.282088999999999</v>
      </c>
      <c r="I36" s="90">
        <v>2.7043333299999999</v>
      </c>
      <c r="K36" s="90">
        <v>33</v>
      </c>
      <c r="L36" s="90">
        <f t="shared" si="1"/>
        <v>0.27664000000004307</v>
      </c>
      <c r="M36" s="90">
        <f t="shared" si="1"/>
        <v>4.7682999999999538</v>
      </c>
      <c r="N36" s="90">
        <f t="shared" si="0"/>
        <v>0.61147000000005391</v>
      </c>
      <c r="O36" s="90">
        <f t="shared" si="2"/>
        <v>-20.970634832257872</v>
      </c>
      <c r="P36" s="90">
        <f t="shared" si="3"/>
        <v>4.2556046099999998</v>
      </c>
      <c r="Q36" s="90">
        <f t="shared" si="4"/>
        <v>1.7808310000000063</v>
      </c>
      <c r="R36" s="90">
        <f t="shared" si="5"/>
        <v>2.7043333299999999</v>
      </c>
    </row>
    <row r="37" spans="1:18">
      <c r="A37" s="93">
        <v>1988</v>
      </c>
      <c r="B37" s="94">
        <v>3</v>
      </c>
      <c r="C37" s="90">
        <v>1185.4376400000001</v>
      </c>
      <c r="D37" s="90">
        <v>1092.3377700000001</v>
      </c>
      <c r="E37" s="90">
        <v>1236.31853</v>
      </c>
      <c r="F37" s="90">
        <v>426.15640100000002</v>
      </c>
      <c r="G37" s="90">
        <v>-0.3681972</v>
      </c>
      <c r="H37" s="90">
        <v>-65.852861000000004</v>
      </c>
      <c r="I37" s="90">
        <v>2.7256666699999998</v>
      </c>
      <c r="K37" s="90">
        <v>34</v>
      </c>
      <c r="L37" s="90">
        <f t="shared" si="1"/>
        <v>1.0856700000001638</v>
      </c>
      <c r="M37" s="90">
        <f t="shared" si="1"/>
        <v>5.1630700000000616</v>
      </c>
      <c r="N37" s="90">
        <f t="shared" si="0"/>
        <v>1.6311299999999846</v>
      </c>
      <c r="O37" s="90">
        <f t="shared" si="2"/>
        <v>-18.424101832257861</v>
      </c>
      <c r="P37" s="90">
        <f t="shared" si="3"/>
        <v>-0.3681972</v>
      </c>
      <c r="Q37" s="90">
        <f t="shared" si="4"/>
        <v>2.4292279999999948</v>
      </c>
      <c r="R37" s="90">
        <f t="shared" si="5"/>
        <v>2.7256666699999998</v>
      </c>
    </row>
    <row r="38" spans="1:18">
      <c r="A38" s="93">
        <v>1988</v>
      </c>
      <c r="B38" s="94">
        <v>4</v>
      </c>
      <c r="C38" s="90">
        <v>1187.25101</v>
      </c>
      <c r="D38" s="90">
        <v>1090.61825</v>
      </c>
      <c r="E38" s="90">
        <v>1236.4193299999999</v>
      </c>
      <c r="F38" s="90">
        <v>426.45442600000001</v>
      </c>
      <c r="G38" s="90">
        <v>7.2055728600000002</v>
      </c>
      <c r="H38" s="90">
        <v>-66.635268999999994</v>
      </c>
      <c r="I38" s="90">
        <v>3.23725</v>
      </c>
      <c r="K38" s="90">
        <v>35</v>
      </c>
      <c r="L38" s="90">
        <f t="shared" si="1"/>
        <v>1.8133699999998498</v>
      </c>
      <c r="M38" s="90">
        <f t="shared" si="1"/>
        <v>-1.7195200000001023</v>
      </c>
      <c r="N38" s="90">
        <f t="shared" si="0"/>
        <v>0.10079999999993561</v>
      </c>
      <c r="O38" s="90">
        <f t="shared" si="2"/>
        <v>-18.126076832257866</v>
      </c>
      <c r="P38" s="90">
        <f t="shared" si="3"/>
        <v>7.2055728600000002</v>
      </c>
      <c r="Q38" s="90">
        <f t="shared" si="4"/>
        <v>-0.78240799999998956</v>
      </c>
      <c r="R38" s="90">
        <f t="shared" si="5"/>
        <v>3.23725</v>
      </c>
    </row>
    <row r="39" spans="1:18">
      <c r="A39" s="93">
        <v>1989</v>
      </c>
      <c r="B39" s="94">
        <v>1</v>
      </c>
      <c r="C39" s="90">
        <v>1187.5471600000001</v>
      </c>
      <c r="D39" s="90">
        <v>1097.4090799999999</v>
      </c>
      <c r="E39" s="90">
        <v>1238.2046499999999</v>
      </c>
      <c r="F39" s="90">
        <v>428.78102699999999</v>
      </c>
      <c r="G39" s="90">
        <v>-4.4390672000000002</v>
      </c>
      <c r="H39" s="90">
        <v>-63.842754999999997</v>
      </c>
      <c r="I39" s="90">
        <v>3.65208333</v>
      </c>
      <c r="K39" s="90">
        <v>36</v>
      </c>
      <c r="L39" s="90">
        <f t="shared" si="1"/>
        <v>0.29615000000012515</v>
      </c>
      <c r="M39" s="90">
        <f t="shared" si="1"/>
        <v>6.7908299999999144</v>
      </c>
      <c r="N39" s="90">
        <f t="shared" si="0"/>
        <v>1.7853199999999561</v>
      </c>
      <c r="O39" s="90">
        <f t="shared" si="2"/>
        <v>-15.799475832257883</v>
      </c>
      <c r="P39" s="90">
        <f t="shared" si="3"/>
        <v>-4.4390672000000002</v>
      </c>
      <c r="Q39" s="90">
        <f t="shared" si="4"/>
        <v>2.7925139999999971</v>
      </c>
      <c r="R39" s="90">
        <f t="shared" si="5"/>
        <v>3.65208333</v>
      </c>
    </row>
    <row r="40" spans="1:18">
      <c r="A40" s="93">
        <v>1989</v>
      </c>
      <c r="B40" s="94">
        <v>2</v>
      </c>
      <c r="C40" s="90">
        <v>1188.8752099999999</v>
      </c>
      <c r="D40" s="90">
        <v>1096.7144900000001</v>
      </c>
      <c r="E40" s="90">
        <v>1238.93147</v>
      </c>
      <c r="F40" s="90">
        <v>429.90780999999998</v>
      </c>
      <c r="G40" s="90">
        <v>3.9738183199999999</v>
      </c>
      <c r="H40" s="90">
        <v>-62.835664000000001</v>
      </c>
      <c r="I40" s="90">
        <v>3.7034166700000002</v>
      </c>
      <c r="K40" s="90">
        <v>37</v>
      </c>
      <c r="L40" s="90">
        <f t="shared" si="1"/>
        <v>1.3280499999998483</v>
      </c>
      <c r="M40" s="90">
        <f t="shared" si="1"/>
        <v>-0.69458999999983462</v>
      </c>
      <c r="N40" s="90">
        <f t="shared" si="0"/>
        <v>0.72682000000008884</v>
      </c>
      <c r="O40" s="90">
        <f t="shared" si="2"/>
        <v>-14.672692832257894</v>
      </c>
      <c r="P40" s="90">
        <f t="shared" si="3"/>
        <v>3.9738183199999999</v>
      </c>
      <c r="Q40" s="90">
        <f t="shared" si="4"/>
        <v>1.0070909999999955</v>
      </c>
      <c r="R40" s="90">
        <f t="shared" si="5"/>
        <v>3.7034166700000002</v>
      </c>
    </row>
    <row r="41" spans="1:18">
      <c r="A41" s="93">
        <v>1989</v>
      </c>
      <c r="B41" s="94">
        <v>3</v>
      </c>
      <c r="C41" s="90">
        <v>1189.4001900000001</v>
      </c>
      <c r="D41" s="90">
        <v>1100.1467600000001</v>
      </c>
      <c r="E41" s="90">
        <v>1239.6677400000001</v>
      </c>
      <c r="F41" s="90">
        <v>432.318692</v>
      </c>
      <c r="G41" s="90">
        <v>6.4220299999999994E-2</v>
      </c>
      <c r="H41" s="90">
        <v>-61.137422000000001</v>
      </c>
      <c r="I41" s="90">
        <v>3.82508333</v>
      </c>
      <c r="K41" s="90">
        <v>38</v>
      </c>
      <c r="L41" s="90">
        <f t="shared" si="1"/>
        <v>0.52498000000014144</v>
      </c>
      <c r="M41" s="90">
        <f t="shared" si="1"/>
        <v>3.4322700000000168</v>
      </c>
      <c r="N41" s="90">
        <f t="shared" si="0"/>
        <v>0.73627000000010412</v>
      </c>
      <c r="O41" s="90">
        <f t="shared" si="2"/>
        <v>-12.261810832257879</v>
      </c>
      <c r="P41" s="90">
        <f t="shared" si="3"/>
        <v>6.4220299999999994E-2</v>
      </c>
      <c r="Q41" s="90">
        <f t="shared" si="4"/>
        <v>1.6982420000000005</v>
      </c>
      <c r="R41" s="90">
        <f t="shared" si="5"/>
        <v>3.82508333</v>
      </c>
    </row>
    <row r="42" spans="1:18">
      <c r="A42" s="93">
        <v>1989</v>
      </c>
      <c r="B42" s="94">
        <v>4</v>
      </c>
      <c r="C42" s="90">
        <v>1188.83214</v>
      </c>
      <c r="D42" s="90">
        <v>1098.6423</v>
      </c>
      <c r="E42" s="90">
        <v>1238.64059</v>
      </c>
      <c r="F42" s="90">
        <v>432.016434</v>
      </c>
      <c r="G42" s="90">
        <v>7.2523598099999997</v>
      </c>
      <c r="H42" s="90">
        <v>-59.100645999999998</v>
      </c>
      <c r="I42" s="90">
        <v>3.85575</v>
      </c>
      <c r="K42" s="90">
        <v>39</v>
      </c>
      <c r="L42" s="90">
        <f t="shared" si="1"/>
        <v>-0.56805000000008476</v>
      </c>
      <c r="M42" s="90">
        <f t="shared" si="1"/>
        <v>-1.5044600000001083</v>
      </c>
      <c r="N42" s="90">
        <f t="shared" si="0"/>
        <v>-1.0271500000001197</v>
      </c>
      <c r="O42" s="90">
        <f t="shared" si="2"/>
        <v>-12.564068832257874</v>
      </c>
      <c r="P42" s="90">
        <f t="shared" si="3"/>
        <v>7.2523598099999997</v>
      </c>
      <c r="Q42" s="90">
        <f t="shared" si="4"/>
        <v>2.0367760000000033</v>
      </c>
      <c r="R42" s="90">
        <f t="shared" si="5"/>
        <v>3.85575</v>
      </c>
    </row>
    <row r="43" spans="1:18">
      <c r="A43" s="93">
        <v>1990</v>
      </c>
      <c r="B43" s="94">
        <v>1</v>
      </c>
      <c r="C43" s="90">
        <v>1188.80465</v>
      </c>
      <c r="D43" s="90">
        <v>1100.7765099999999</v>
      </c>
      <c r="E43" s="90">
        <v>1238.6697799999999</v>
      </c>
      <c r="F43" s="90">
        <v>434.37394</v>
      </c>
      <c r="G43" s="90">
        <v>-4.3574308000000004</v>
      </c>
      <c r="H43" s="90">
        <v>-56.976909999999997</v>
      </c>
      <c r="I43" s="90">
        <v>3.8780000000000001</v>
      </c>
      <c r="K43" s="90">
        <v>40</v>
      </c>
      <c r="L43" s="90">
        <f t="shared" si="1"/>
        <v>-2.7489999999943393E-2</v>
      </c>
      <c r="M43" s="90">
        <f t="shared" si="1"/>
        <v>2.1342099999999391</v>
      </c>
      <c r="N43" s="90">
        <f t="shared" si="0"/>
        <v>2.9189999999971405E-2</v>
      </c>
      <c r="O43" s="90">
        <f t="shared" si="2"/>
        <v>-10.206562832257873</v>
      </c>
      <c r="P43" s="90">
        <f t="shared" si="3"/>
        <v>-4.3574308000000004</v>
      </c>
      <c r="Q43" s="90">
        <f t="shared" si="4"/>
        <v>2.123736000000001</v>
      </c>
      <c r="R43" s="90">
        <f t="shared" si="5"/>
        <v>3.8780000000000001</v>
      </c>
    </row>
    <row r="44" spans="1:18">
      <c r="A44" s="93">
        <v>1990</v>
      </c>
      <c r="B44" s="94">
        <v>2</v>
      </c>
      <c r="C44" s="90">
        <v>1189.2937300000001</v>
      </c>
      <c r="D44" s="90">
        <v>1102.73496</v>
      </c>
      <c r="E44" s="90">
        <v>1239.9608000000001</v>
      </c>
      <c r="F44" s="90">
        <v>435.53031600000003</v>
      </c>
      <c r="G44" s="90">
        <v>3.9169808399999999</v>
      </c>
      <c r="H44" s="90">
        <v>-54.678257000000002</v>
      </c>
      <c r="I44" s="90">
        <v>3.7528333300000001</v>
      </c>
      <c r="K44" s="90">
        <v>41</v>
      </c>
      <c r="L44" s="90">
        <f t="shared" si="1"/>
        <v>0.48908000000005813</v>
      </c>
      <c r="M44" s="90">
        <f t="shared" si="1"/>
        <v>1.9584500000000844</v>
      </c>
      <c r="N44" s="90">
        <f t="shared" si="0"/>
        <v>1.2910200000001169</v>
      </c>
      <c r="O44" s="90">
        <f t="shared" si="2"/>
        <v>-9.0501868322578503</v>
      </c>
      <c r="P44" s="90">
        <f t="shared" si="3"/>
        <v>3.9169808399999999</v>
      </c>
      <c r="Q44" s="90">
        <f t="shared" si="4"/>
        <v>2.2986529999999945</v>
      </c>
      <c r="R44" s="90">
        <f t="shared" si="5"/>
        <v>3.7528333300000001</v>
      </c>
    </row>
    <row r="45" spans="1:18">
      <c r="A45" s="93">
        <v>1990</v>
      </c>
      <c r="B45" s="94">
        <v>3</v>
      </c>
      <c r="C45" s="90">
        <v>1190.2464600000001</v>
      </c>
      <c r="D45" s="90">
        <v>1096.03431</v>
      </c>
      <c r="E45" s="90">
        <v>1239.4819399999999</v>
      </c>
      <c r="F45" s="90">
        <v>436.53120200000001</v>
      </c>
      <c r="G45" s="90">
        <v>5.943126E-2</v>
      </c>
      <c r="H45" s="90">
        <v>-54.352719</v>
      </c>
      <c r="I45" s="90">
        <v>3.76541667</v>
      </c>
      <c r="K45" s="90">
        <v>42</v>
      </c>
      <c r="L45" s="90">
        <f t="shared" si="1"/>
        <v>0.9527299999999741</v>
      </c>
      <c r="M45" s="90">
        <f t="shared" si="1"/>
        <v>-6.700649999999996</v>
      </c>
      <c r="N45" s="90">
        <f t="shared" si="0"/>
        <v>-0.47886000000016793</v>
      </c>
      <c r="O45" s="90">
        <f t="shared" si="2"/>
        <v>-8.0493008322578703</v>
      </c>
      <c r="P45" s="90">
        <f t="shared" si="3"/>
        <v>5.943126E-2</v>
      </c>
      <c r="Q45" s="90">
        <f t="shared" si="4"/>
        <v>0.32553800000000166</v>
      </c>
      <c r="R45" s="90">
        <f t="shared" si="5"/>
        <v>3.76541667</v>
      </c>
    </row>
    <row r="46" spans="1:18">
      <c r="A46" s="93">
        <v>1990</v>
      </c>
      <c r="B46" s="94">
        <v>4</v>
      </c>
      <c r="C46" s="90">
        <v>1190.16266</v>
      </c>
      <c r="D46" s="90">
        <v>1107.99666</v>
      </c>
      <c r="E46" s="90">
        <v>1242.6543200000001</v>
      </c>
      <c r="F46" s="90">
        <v>436.69356599999998</v>
      </c>
      <c r="G46" s="90">
        <v>7.7356459500000003</v>
      </c>
      <c r="H46" s="90">
        <v>-50.841828999999997</v>
      </c>
      <c r="I46" s="90">
        <v>3.75533333</v>
      </c>
      <c r="K46" s="90">
        <v>43</v>
      </c>
      <c r="L46" s="90">
        <f t="shared" si="1"/>
        <v>-8.3800000000110231E-2</v>
      </c>
      <c r="M46" s="90">
        <f t="shared" si="1"/>
        <v>11.962350000000015</v>
      </c>
      <c r="N46" s="90">
        <f t="shared" si="0"/>
        <v>3.1723800000002029</v>
      </c>
      <c r="O46" s="90">
        <f t="shared" si="2"/>
        <v>-7.8869368322579021</v>
      </c>
      <c r="P46" s="90">
        <f t="shared" si="3"/>
        <v>7.7356459500000003</v>
      </c>
      <c r="Q46" s="90">
        <f t="shared" si="4"/>
        <v>3.5108900000000034</v>
      </c>
      <c r="R46" s="90">
        <f t="shared" si="5"/>
        <v>3.75533333</v>
      </c>
    </row>
    <row r="47" spans="1:18">
      <c r="A47" s="93">
        <v>1991</v>
      </c>
      <c r="B47" s="94">
        <v>1</v>
      </c>
      <c r="C47" s="90">
        <v>1190.1700499999999</v>
      </c>
      <c r="D47" s="90">
        <v>1101.75614</v>
      </c>
      <c r="E47" s="90">
        <v>1240.6234999999999</v>
      </c>
      <c r="F47" s="90">
        <v>436.76366400000001</v>
      </c>
      <c r="G47" s="90">
        <v>-4.6484167999999997</v>
      </c>
      <c r="H47" s="90">
        <v>-50.364947000000001</v>
      </c>
      <c r="I47" s="90">
        <v>3.6364999999999998</v>
      </c>
      <c r="K47" s="90">
        <v>44</v>
      </c>
      <c r="L47" s="90">
        <f t="shared" si="1"/>
        <v>7.389999999986685E-3</v>
      </c>
      <c r="M47" s="90">
        <f t="shared" si="1"/>
        <v>-6.2405200000000605</v>
      </c>
      <c r="N47" s="90">
        <f t="shared" si="0"/>
        <v>-2.0308200000001762</v>
      </c>
      <c r="O47" s="90">
        <f t="shared" si="2"/>
        <v>-7.8168388322578721</v>
      </c>
      <c r="P47" s="90">
        <f t="shared" si="3"/>
        <v>-4.6484167999999997</v>
      </c>
      <c r="Q47" s="90">
        <f t="shared" si="4"/>
        <v>0.47688199999999625</v>
      </c>
      <c r="R47" s="90">
        <f t="shared" si="5"/>
        <v>3.6364999999999998</v>
      </c>
    </row>
    <row r="48" spans="1:18">
      <c r="A48" s="93">
        <v>1991</v>
      </c>
      <c r="B48" s="94">
        <v>2</v>
      </c>
      <c r="C48" s="90">
        <v>1190.3768600000001</v>
      </c>
      <c r="D48" s="90">
        <v>1105.1107999999999</v>
      </c>
      <c r="E48" s="90">
        <v>1241.5100299999999</v>
      </c>
      <c r="F48" s="90">
        <v>436.26031699999999</v>
      </c>
      <c r="G48" s="90">
        <v>3.06789646</v>
      </c>
      <c r="H48" s="90">
        <v>-49.240571000000003</v>
      </c>
      <c r="I48" s="90">
        <v>3.2410833299999999</v>
      </c>
      <c r="K48" s="90">
        <v>45</v>
      </c>
      <c r="L48" s="90">
        <f t="shared" si="1"/>
        <v>0.20681000000013228</v>
      </c>
      <c r="M48" s="90">
        <f t="shared" si="1"/>
        <v>3.3546599999999671</v>
      </c>
      <c r="N48" s="90">
        <f t="shared" si="0"/>
        <v>0.88652999999999338</v>
      </c>
      <c r="O48" s="90">
        <f t="shared" si="2"/>
        <v>-8.3201858322578914</v>
      </c>
      <c r="P48" s="90">
        <f t="shared" si="3"/>
        <v>3.06789646</v>
      </c>
      <c r="Q48" s="90">
        <f t="shared" si="4"/>
        <v>1.124375999999998</v>
      </c>
      <c r="R48" s="90">
        <f t="shared" si="5"/>
        <v>3.2410833299999999</v>
      </c>
    </row>
    <row r="49" spans="1:18">
      <c r="A49" s="93">
        <v>1991</v>
      </c>
      <c r="B49" s="94">
        <v>3</v>
      </c>
      <c r="C49" s="90">
        <v>1191.31808</v>
      </c>
      <c r="D49" s="90">
        <v>1102.79838</v>
      </c>
      <c r="E49" s="90">
        <v>1241.9315999999999</v>
      </c>
      <c r="F49" s="90">
        <v>436.285889</v>
      </c>
      <c r="G49" s="90">
        <v>0.65005469999999999</v>
      </c>
      <c r="H49" s="90">
        <v>-48.499552999999999</v>
      </c>
      <c r="I49" s="90">
        <v>3.161</v>
      </c>
      <c r="K49" s="90">
        <v>46</v>
      </c>
      <c r="L49" s="90">
        <f t="shared" si="1"/>
        <v>0.94121999999993022</v>
      </c>
      <c r="M49" s="90">
        <f t="shared" si="1"/>
        <v>-2.3124199999999746</v>
      </c>
      <c r="N49" s="90">
        <f t="shared" si="0"/>
        <v>0.42156999999997424</v>
      </c>
      <c r="O49" s="90">
        <f t="shared" si="2"/>
        <v>-8.2946138322578804</v>
      </c>
      <c r="P49" s="90">
        <f t="shared" si="3"/>
        <v>0.65005469999999999</v>
      </c>
      <c r="Q49" s="90">
        <f t="shared" si="4"/>
        <v>0.74101800000000395</v>
      </c>
      <c r="R49" s="90">
        <f t="shared" si="5"/>
        <v>3.161</v>
      </c>
    </row>
    <row r="50" spans="1:18">
      <c r="A50" s="93">
        <v>1991</v>
      </c>
      <c r="B50" s="94">
        <v>4</v>
      </c>
      <c r="C50" s="90">
        <v>1192.1519000000001</v>
      </c>
      <c r="D50" s="90">
        <v>1101.41599</v>
      </c>
      <c r="E50" s="90">
        <v>1242.2996800000001</v>
      </c>
      <c r="F50" s="90">
        <v>436.58958200000001</v>
      </c>
      <c r="G50" s="90">
        <v>7.8601929699999999</v>
      </c>
      <c r="H50" s="90">
        <v>-47.825287000000003</v>
      </c>
      <c r="I50" s="90">
        <v>3.1881666700000002</v>
      </c>
      <c r="K50" s="90">
        <v>47</v>
      </c>
      <c r="L50" s="90">
        <f t="shared" si="1"/>
        <v>0.83382000000005974</v>
      </c>
      <c r="M50" s="90">
        <f t="shared" si="1"/>
        <v>-1.3823899999999867</v>
      </c>
      <c r="N50" s="90">
        <f t="shared" si="0"/>
        <v>0.36808000000019092</v>
      </c>
      <c r="O50" s="90">
        <f t="shared" si="2"/>
        <v>-7.9909208322578706</v>
      </c>
      <c r="P50" s="90">
        <f t="shared" si="3"/>
        <v>7.8601929699999999</v>
      </c>
      <c r="Q50" s="90">
        <f t="shared" si="4"/>
        <v>0.67426599999999581</v>
      </c>
      <c r="R50" s="90">
        <f t="shared" si="5"/>
        <v>3.1881666700000002</v>
      </c>
    </row>
    <row r="51" spans="1:18">
      <c r="A51" s="93">
        <v>1992</v>
      </c>
      <c r="B51" s="94">
        <v>1</v>
      </c>
      <c r="C51" s="90">
        <v>1192.8420000000001</v>
      </c>
      <c r="D51" s="90">
        <v>1102.0789400000001</v>
      </c>
      <c r="E51" s="90">
        <v>1243.39167</v>
      </c>
      <c r="F51" s="90">
        <v>434.15038099999998</v>
      </c>
      <c r="G51" s="90">
        <v>-3.8651844999999998</v>
      </c>
      <c r="H51" s="90">
        <v>-46.737831</v>
      </c>
      <c r="I51" s="90">
        <v>3.1834166700000002</v>
      </c>
      <c r="K51" s="90">
        <v>48</v>
      </c>
      <c r="L51" s="90">
        <f t="shared" si="1"/>
        <v>0.69010000000002947</v>
      </c>
      <c r="M51" s="90">
        <f t="shared" si="1"/>
        <v>0.66295000000013715</v>
      </c>
      <c r="N51" s="90">
        <f t="shared" si="0"/>
        <v>1.0919899999998961</v>
      </c>
      <c r="O51" s="90">
        <f t="shared" si="2"/>
        <v>-10.430121832257896</v>
      </c>
      <c r="P51" s="90">
        <f t="shared" si="3"/>
        <v>-3.8651844999999998</v>
      </c>
      <c r="Q51" s="90">
        <f t="shared" si="4"/>
        <v>1.0874560000000031</v>
      </c>
      <c r="R51" s="90">
        <f t="shared" si="5"/>
        <v>3.1834166700000002</v>
      </c>
    </row>
    <row r="52" spans="1:18">
      <c r="A52" s="93">
        <v>1992</v>
      </c>
      <c r="B52" s="94">
        <v>2</v>
      </c>
      <c r="C52" s="90">
        <v>1192.40246</v>
      </c>
      <c r="D52" s="90">
        <v>1097.78757</v>
      </c>
      <c r="E52" s="90">
        <v>1241.6345699999999</v>
      </c>
      <c r="F52" s="90">
        <v>433.39770199999998</v>
      </c>
      <c r="G52" s="90">
        <v>2.36540346</v>
      </c>
      <c r="H52" s="90">
        <v>-46.357075999999999</v>
      </c>
      <c r="I52" s="90">
        <v>3.1393333299999999</v>
      </c>
      <c r="K52" s="90">
        <v>49</v>
      </c>
      <c r="L52" s="90">
        <f t="shared" si="1"/>
        <v>-0.43954000000007909</v>
      </c>
      <c r="M52" s="90">
        <f t="shared" si="1"/>
        <v>-4.2913700000001427</v>
      </c>
      <c r="N52" s="90">
        <f t="shared" si="0"/>
        <v>-1.7571000000000367</v>
      </c>
      <c r="O52" s="90">
        <f t="shared" si="2"/>
        <v>-11.182800832257897</v>
      </c>
      <c r="P52" s="90">
        <f t="shared" si="3"/>
        <v>2.36540346</v>
      </c>
      <c r="Q52" s="90">
        <f t="shared" si="4"/>
        <v>0.38075500000000062</v>
      </c>
      <c r="R52" s="90">
        <f t="shared" si="5"/>
        <v>3.1393333299999999</v>
      </c>
    </row>
    <row r="53" spans="1:18">
      <c r="A53" s="93">
        <v>1992</v>
      </c>
      <c r="B53" s="94">
        <v>3</v>
      </c>
      <c r="C53" s="90">
        <v>1191.73037</v>
      </c>
      <c r="D53" s="90">
        <v>1101.50972</v>
      </c>
      <c r="E53" s="90">
        <v>1241.8364300000001</v>
      </c>
      <c r="F53" s="90">
        <v>431.88452599999999</v>
      </c>
      <c r="G53" s="90">
        <v>0.66163572999999998</v>
      </c>
      <c r="H53" s="90">
        <v>-47.085515000000001</v>
      </c>
      <c r="I53" s="90">
        <v>3.3792499999999999</v>
      </c>
      <c r="K53" s="90">
        <v>50</v>
      </c>
      <c r="L53" s="90">
        <f t="shared" si="1"/>
        <v>-0.67209000000002561</v>
      </c>
      <c r="M53" s="90">
        <f t="shared" si="1"/>
        <v>3.722150000000056</v>
      </c>
      <c r="N53" s="90">
        <f t="shared" si="0"/>
        <v>0.20186000000012427</v>
      </c>
      <c r="O53" s="90">
        <f t="shared" si="2"/>
        <v>-12.695976832257884</v>
      </c>
      <c r="P53" s="90">
        <f t="shared" si="3"/>
        <v>0.66163572999999998</v>
      </c>
      <c r="Q53" s="90">
        <f t="shared" si="4"/>
        <v>-0.72843900000000161</v>
      </c>
      <c r="R53" s="90">
        <f t="shared" si="5"/>
        <v>3.3792499999999999</v>
      </c>
    </row>
    <row r="54" spans="1:18">
      <c r="A54" s="93">
        <v>1992</v>
      </c>
      <c r="B54" s="94">
        <v>4</v>
      </c>
      <c r="C54" s="90">
        <v>1191.1438700000001</v>
      </c>
      <c r="D54" s="90">
        <v>1096.01225</v>
      </c>
      <c r="E54" s="90">
        <v>1240.99424</v>
      </c>
      <c r="F54" s="90">
        <v>430.31833799999998</v>
      </c>
      <c r="G54" s="90">
        <v>5.4533513899999999</v>
      </c>
      <c r="H54" s="90">
        <v>-46.756824999999999</v>
      </c>
      <c r="I54" s="90">
        <v>3.64</v>
      </c>
      <c r="K54" s="90">
        <v>51</v>
      </c>
      <c r="L54" s="90">
        <f t="shared" si="1"/>
        <v>-0.58649999999988722</v>
      </c>
      <c r="M54" s="90">
        <f t="shared" si="1"/>
        <v>-5.4974700000000212</v>
      </c>
      <c r="N54" s="90">
        <f t="shared" si="0"/>
        <v>-0.84219000000007327</v>
      </c>
      <c r="O54" s="90">
        <f t="shared" si="2"/>
        <v>-14.262164832257895</v>
      </c>
      <c r="P54" s="90">
        <f t="shared" si="3"/>
        <v>5.4533513899999999</v>
      </c>
      <c r="Q54" s="90">
        <f t="shared" si="4"/>
        <v>0.3286900000000017</v>
      </c>
      <c r="R54" s="90">
        <f t="shared" si="5"/>
        <v>3.64</v>
      </c>
    </row>
    <row r="55" spans="1:18">
      <c r="A55" s="93">
        <v>1993</v>
      </c>
      <c r="B55" s="94">
        <v>1</v>
      </c>
      <c r="C55" s="90">
        <v>1189.8993800000001</v>
      </c>
      <c r="D55" s="90">
        <v>1088.10401</v>
      </c>
      <c r="E55" s="90">
        <v>1239.5875100000001</v>
      </c>
      <c r="F55" s="90">
        <v>427.204431</v>
      </c>
      <c r="G55" s="90">
        <v>-3.9567763999999999</v>
      </c>
      <c r="H55" s="90">
        <v>-46.638112999999997</v>
      </c>
      <c r="I55" s="90">
        <v>3.5732499999999998</v>
      </c>
      <c r="K55" s="90">
        <v>52</v>
      </c>
      <c r="L55" s="90">
        <f t="shared" si="1"/>
        <v>-1.2444900000000416</v>
      </c>
      <c r="M55" s="90">
        <f t="shared" si="1"/>
        <v>-7.908239999999978</v>
      </c>
      <c r="N55" s="90">
        <f t="shared" si="0"/>
        <v>-1.406729999999925</v>
      </c>
      <c r="O55" s="90">
        <f t="shared" si="2"/>
        <v>-17.376071832257878</v>
      </c>
      <c r="P55" s="90">
        <f t="shared" si="3"/>
        <v>-3.9567763999999999</v>
      </c>
      <c r="Q55" s="90">
        <f t="shared" si="4"/>
        <v>0.11871200000000215</v>
      </c>
      <c r="R55" s="90">
        <f t="shared" si="5"/>
        <v>3.5732499999999998</v>
      </c>
    </row>
    <row r="56" spans="1:18">
      <c r="A56" s="93">
        <v>1993</v>
      </c>
      <c r="B56" s="94">
        <v>2</v>
      </c>
      <c r="C56" s="90">
        <v>1189.1948400000001</v>
      </c>
      <c r="D56" s="90">
        <v>1084.8383799999999</v>
      </c>
      <c r="E56" s="90">
        <v>1238.99548</v>
      </c>
      <c r="F56" s="90">
        <v>426.24487099999999</v>
      </c>
      <c r="G56" s="90">
        <v>2.1553649300000002</v>
      </c>
      <c r="H56" s="90">
        <v>-47.170299</v>
      </c>
      <c r="I56" s="90">
        <v>3.1597499999999998</v>
      </c>
      <c r="K56" s="90">
        <v>53</v>
      </c>
      <c r="L56" s="90">
        <f t="shared" si="1"/>
        <v>-0.70453999999995176</v>
      </c>
      <c r="M56" s="90">
        <f t="shared" si="1"/>
        <v>-3.2656300000001011</v>
      </c>
      <c r="N56" s="90">
        <f t="shared" si="0"/>
        <v>-0.59203000000002248</v>
      </c>
      <c r="O56" s="90">
        <f t="shared" si="2"/>
        <v>-18.335631832257889</v>
      </c>
      <c r="P56" s="90">
        <f t="shared" si="3"/>
        <v>2.1553649300000002</v>
      </c>
      <c r="Q56" s="90">
        <f t="shared" si="4"/>
        <v>-0.53218600000000293</v>
      </c>
      <c r="R56" s="90">
        <f t="shared" si="5"/>
        <v>3.1597499999999998</v>
      </c>
    </row>
    <row r="57" spans="1:18">
      <c r="A57" s="93">
        <v>1993</v>
      </c>
      <c r="B57" s="94">
        <v>3</v>
      </c>
      <c r="C57" s="90">
        <v>1189.3207500000001</v>
      </c>
      <c r="D57" s="90">
        <v>1085.6545699999999</v>
      </c>
      <c r="E57" s="90">
        <v>1239.7625499999999</v>
      </c>
      <c r="F57" s="90">
        <v>423.98036300000001</v>
      </c>
      <c r="G57" s="90">
        <v>0.67733153000000001</v>
      </c>
      <c r="H57" s="90">
        <v>-47.020831999999999</v>
      </c>
      <c r="I57" s="90">
        <v>2.6502500000000002</v>
      </c>
      <c r="K57" s="90">
        <v>54</v>
      </c>
      <c r="L57" s="90">
        <f t="shared" si="1"/>
        <v>0.12590999999997621</v>
      </c>
      <c r="M57" s="90">
        <f t="shared" si="1"/>
        <v>0.81619000000000597</v>
      </c>
      <c r="N57" s="90">
        <f t="shared" si="0"/>
        <v>0.76706999999987602</v>
      </c>
      <c r="O57" s="90">
        <f t="shared" si="2"/>
        <v>-20.600139832257867</v>
      </c>
      <c r="P57" s="90">
        <f t="shared" si="3"/>
        <v>0.67733153000000001</v>
      </c>
      <c r="Q57" s="90">
        <f t="shared" si="4"/>
        <v>0.14946700000000135</v>
      </c>
      <c r="R57" s="90">
        <f t="shared" si="5"/>
        <v>2.6502500000000002</v>
      </c>
    </row>
    <row r="58" spans="1:18">
      <c r="A58" s="93">
        <v>1993</v>
      </c>
      <c r="B58" s="94">
        <v>4</v>
      </c>
      <c r="C58" s="90">
        <v>1188.7184600000001</v>
      </c>
      <c r="D58" s="90">
        <v>1085.9860799999999</v>
      </c>
      <c r="E58" s="90">
        <v>1239.82197</v>
      </c>
      <c r="F58" s="90">
        <v>422.19458600000002</v>
      </c>
      <c r="G58" s="90">
        <v>5.5596062100000001</v>
      </c>
      <c r="H58" s="90">
        <v>-47.560386999999999</v>
      </c>
      <c r="I58" s="90">
        <v>2.3048333300000001</v>
      </c>
      <c r="K58" s="90">
        <v>55</v>
      </c>
      <c r="L58" s="90">
        <f t="shared" si="1"/>
        <v>-0.60229000000003907</v>
      </c>
      <c r="M58" s="90">
        <f t="shared" si="1"/>
        <v>0.33150999999998021</v>
      </c>
      <c r="N58" s="90">
        <f t="shared" si="0"/>
        <v>5.9420000000045547E-2</v>
      </c>
      <c r="O58" s="90">
        <f t="shared" si="2"/>
        <v>-22.385916832257863</v>
      </c>
      <c r="P58" s="90">
        <f t="shared" si="3"/>
        <v>5.5596062100000001</v>
      </c>
      <c r="Q58" s="90">
        <f t="shared" si="4"/>
        <v>-0.53955500000000001</v>
      </c>
      <c r="R58" s="90">
        <f t="shared" si="5"/>
        <v>2.3048333300000001</v>
      </c>
    </row>
    <row r="59" spans="1:18">
      <c r="A59" s="93">
        <v>1994</v>
      </c>
      <c r="B59" s="94">
        <v>1</v>
      </c>
      <c r="C59" s="90">
        <v>1189.0646999999999</v>
      </c>
      <c r="D59" s="90">
        <v>1085.89293</v>
      </c>
      <c r="E59" s="90">
        <v>1240.59707</v>
      </c>
      <c r="F59" s="90">
        <v>422.55212999999998</v>
      </c>
      <c r="G59" s="90">
        <v>-3.8964254999999999</v>
      </c>
      <c r="H59" s="90">
        <v>-48.187615000000001</v>
      </c>
      <c r="I59" s="90">
        <v>2.12766667</v>
      </c>
      <c r="K59" s="90">
        <v>56</v>
      </c>
      <c r="L59" s="90">
        <f t="shared" si="1"/>
        <v>0.34623999999985244</v>
      </c>
      <c r="M59" s="90">
        <f t="shared" si="1"/>
        <v>-9.3149999999923239E-2</v>
      </c>
      <c r="N59" s="90">
        <f t="shared" si="0"/>
        <v>0.77510000000006585</v>
      </c>
      <c r="O59" s="90">
        <f t="shared" si="2"/>
        <v>-22.028372832257901</v>
      </c>
      <c r="P59" s="90">
        <f t="shared" si="3"/>
        <v>-3.8964254999999999</v>
      </c>
      <c r="Q59" s="90">
        <f t="shared" si="4"/>
        <v>-0.62722800000000234</v>
      </c>
      <c r="R59" s="90">
        <f t="shared" si="5"/>
        <v>2.12766667</v>
      </c>
    </row>
    <row r="60" spans="1:18">
      <c r="A60" s="93">
        <v>1994</v>
      </c>
      <c r="B60" s="94">
        <v>2</v>
      </c>
      <c r="C60" s="90">
        <v>1189.8072500000001</v>
      </c>
      <c r="D60" s="90">
        <v>1087.5603799999999</v>
      </c>
      <c r="E60" s="90">
        <v>1240.5413900000001</v>
      </c>
      <c r="F60" s="90">
        <v>422.74101200000001</v>
      </c>
      <c r="G60" s="90">
        <v>1.7864359700000001</v>
      </c>
      <c r="H60" s="90">
        <v>-48.474003000000003</v>
      </c>
      <c r="I60" s="90">
        <v>1.9383333300000001</v>
      </c>
      <c r="K60" s="90">
        <v>57</v>
      </c>
      <c r="L60" s="90">
        <f t="shared" si="1"/>
        <v>0.7425500000001648</v>
      </c>
      <c r="M60" s="90">
        <f t="shared" si="1"/>
        <v>1.6674499999999171</v>
      </c>
      <c r="N60" s="90">
        <f t="shared" si="0"/>
        <v>-5.5679999999938445E-2</v>
      </c>
      <c r="O60" s="90">
        <f t="shared" si="2"/>
        <v>-21.839490832257866</v>
      </c>
      <c r="P60" s="90">
        <f t="shared" si="3"/>
        <v>1.7864359700000001</v>
      </c>
      <c r="Q60" s="90">
        <f t="shared" si="4"/>
        <v>-0.28638800000000231</v>
      </c>
      <c r="R60" s="90">
        <f t="shared" si="5"/>
        <v>1.9383333300000001</v>
      </c>
    </row>
    <row r="61" spans="1:18">
      <c r="A61" s="93">
        <v>1994</v>
      </c>
      <c r="B61" s="94">
        <v>3</v>
      </c>
      <c r="C61" s="90">
        <v>1190.30332</v>
      </c>
      <c r="D61" s="90">
        <v>1090.2519500000001</v>
      </c>
      <c r="E61" s="90">
        <v>1241.22191</v>
      </c>
      <c r="F61" s="90">
        <v>423.71702199999999</v>
      </c>
      <c r="G61" s="90">
        <v>0.19643073</v>
      </c>
      <c r="H61" s="90">
        <v>-48.185774000000002</v>
      </c>
      <c r="I61" s="90">
        <v>1.95016667</v>
      </c>
      <c r="K61" s="90">
        <v>58</v>
      </c>
      <c r="L61" s="90">
        <f t="shared" si="1"/>
        <v>0.49606999999991785</v>
      </c>
      <c r="M61" s="90">
        <f t="shared" si="1"/>
        <v>2.6915700000001834</v>
      </c>
      <c r="N61" s="90">
        <f t="shared" si="0"/>
        <v>0.68051999999988766</v>
      </c>
      <c r="O61" s="90">
        <f t="shared" si="2"/>
        <v>-20.863480832257892</v>
      </c>
      <c r="P61" s="90">
        <f t="shared" si="3"/>
        <v>0.19643073</v>
      </c>
      <c r="Q61" s="90">
        <f t="shared" si="4"/>
        <v>0.28822900000000118</v>
      </c>
      <c r="R61" s="90">
        <f t="shared" si="5"/>
        <v>1.95016667</v>
      </c>
    </row>
    <row r="62" spans="1:18">
      <c r="A62" s="93">
        <v>1994</v>
      </c>
      <c r="B62" s="94">
        <v>4</v>
      </c>
      <c r="C62" s="90">
        <v>1190.63554</v>
      </c>
      <c r="D62" s="90">
        <v>1087.40083</v>
      </c>
      <c r="E62" s="90">
        <v>1241.4252300000001</v>
      </c>
      <c r="F62" s="90">
        <v>424.34874100000002</v>
      </c>
      <c r="G62" s="90">
        <v>4.9610162500000001</v>
      </c>
      <c r="H62" s="90">
        <v>-47.265915</v>
      </c>
      <c r="I62" s="90">
        <v>1.9923333299999999</v>
      </c>
      <c r="K62" s="90">
        <v>59</v>
      </c>
      <c r="L62" s="90">
        <f t="shared" si="1"/>
        <v>0.33222000000000662</v>
      </c>
      <c r="M62" s="90">
        <f t="shared" si="1"/>
        <v>-2.8511200000000372</v>
      </c>
      <c r="N62" s="90">
        <f t="shared" si="0"/>
        <v>0.20332000000007611</v>
      </c>
      <c r="O62" s="90">
        <f t="shared" si="2"/>
        <v>-20.23176183225786</v>
      </c>
      <c r="P62" s="90">
        <f t="shared" si="3"/>
        <v>4.9610162500000001</v>
      </c>
      <c r="Q62" s="90">
        <f t="shared" si="4"/>
        <v>0.91985900000000242</v>
      </c>
      <c r="R62" s="90">
        <f t="shared" si="5"/>
        <v>1.9923333299999999</v>
      </c>
    </row>
    <row r="63" spans="1:18">
      <c r="A63" s="93">
        <v>1995</v>
      </c>
      <c r="B63" s="94">
        <v>1</v>
      </c>
      <c r="C63" s="90">
        <v>1190.1002599999999</v>
      </c>
      <c r="D63" s="90">
        <v>1093.80072</v>
      </c>
      <c r="E63" s="90">
        <v>1242.51575</v>
      </c>
      <c r="F63" s="90">
        <v>425.992796</v>
      </c>
      <c r="G63" s="90">
        <v>-0.78986319999999999</v>
      </c>
      <c r="H63" s="90">
        <v>-47.773004999999998</v>
      </c>
      <c r="I63" s="90">
        <v>2.25816667</v>
      </c>
      <c r="K63" s="90">
        <v>60</v>
      </c>
      <c r="L63" s="90">
        <f t="shared" si="1"/>
        <v>-0.53528000000005704</v>
      </c>
      <c r="M63" s="90">
        <f t="shared" si="1"/>
        <v>6.3998899999999139</v>
      </c>
      <c r="N63" s="90">
        <f t="shared" si="0"/>
        <v>1.0905199999999695</v>
      </c>
      <c r="O63" s="90">
        <f t="shared" si="2"/>
        <v>-18.587706832257879</v>
      </c>
      <c r="P63" s="90">
        <f t="shared" si="3"/>
        <v>-0.78986319999999999</v>
      </c>
      <c r="Q63" s="90">
        <f t="shared" si="4"/>
        <v>-0.50708999999999804</v>
      </c>
      <c r="R63" s="90">
        <f t="shared" si="5"/>
        <v>2.25816667</v>
      </c>
    </row>
    <row r="64" spans="1:18">
      <c r="A64" s="93">
        <v>1995</v>
      </c>
      <c r="B64" s="94">
        <v>2</v>
      </c>
      <c r="C64" s="90">
        <v>1191.6583900000001</v>
      </c>
      <c r="D64" s="90">
        <v>1093.2497800000001</v>
      </c>
      <c r="E64" s="90">
        <v>1243.12699</v>
      </c>
      <c r="F64" s="90">
        <v>426.014162</v>
      </c>
      <c r="G64" s="90">
        <v>0.90999021999999996</v>
      </c>
      <c r="H64" s="90">
        <v>-47.165700999999999</v>
      </c>
      <c r="I64" s="90">
        <v>2.36358333</v>
      </c>
      <c r="K64" s="90">
        <v>61</v>
      </c>
      <c r="L64" s="90">
        <f t="shared" si="1"/>
        <v>1.5581300000001193</v>
      </c>
      <c r="M64" s="90">
        <f t="shared" si="1"/>
        <v>-0.55093999999985499</v>
      </c>
      <c r="N64" s="90">
        <f t="shared" si="0"/>
        <v>0.61123999999995249</v>
      </c>
      <c r="O64" s="90">
        <f t="shared" si="2"/>
        <v>-18.566340832257879</v>
      </c>
      <c r="P64" s="90">
        <f t="shared" si="3"/>
        <v>0.90999021999999996</v>
      </c>
      <c r="Q64" s="90">
        <f t="shared" si="4"/>
        <v>0.60730399999999918</v>
      </c>
      <c r="R64" s="90">
        <f t="shared" si="5"/>
        <v>2.36358333</v>
      </c>
    </row>
    <row r="65" spans="1:18">
      <c r="A65" s="93">
        <v>1995</v>
      </c>
      <c r="B65" s="94">
        <v>3</v>
      </c>
      <c r="C65" s="90">
        <v>1192.0695900000001</v>
      </c>
      <c r="D65" s="90">
        <v>1094.4545499999999</v>
      </c>
      <c r="E65" s="90">
        <v>1243.6079999999999</v>
      </c>
      <c r="F65" s="90">
        <v>426.17204800000002</v>
      </c>
      <c r="G65" s="90">
        <v>0.86152956000000003</v>
      </c>
      <c r="H65" s="90">
        <v>-46.287171000000001</v>
      </c>
      <c r="I65" s="90">
        <v>2.3859166699999999</v>
      </c>
      <c r="K65" s="90">
        <v>62</v>
      </c>
      <c r="L65" s="90">
        <f t="shared" si="1"/>
        <v>0.411200000000008</v>
      </c>
      <c r="M65" s="90">
        <f t="shared" si="1"/>
        <v>1.2047699999998258</v>
      </c>
      <c r="N65" s="90">
        <f t="shared" si="0"/>
        <v>0.4810099999999693</v>
      </c>
      <c r="O65" s="90">
        <f t="shared" si="2"/>
        <v>-18.40845483225786</v>
      </c>
      <c r="P65" s="90">
        <f t="shared" si="3"/>
        <v>0.86152956000000003</v>
      </c>
      <c r="Q65" s="90">
        <f t="shared" si="4"/>
        <v>0.87852999999999781</v>
      </c>
      <c r="R65" s="90">
        <f t="shared" si="5"/>
        <v>2.3859166699999999</v>
      </c>
    </row>
    <row r="66" spans="1:18">
      <c r="A66" s="93">
        <v>1995</v>
      </c>
      <c r="B66" s="94">
        <v>4</v>
      </c>
      <c r="C66" s="90">
        <v>1193.0974699999999</v>
      </c>
      <c r="D66" s="90">
        <v>1095.61934</v>
      </c>
      <c r="E66" s="90">
        <v>1244.56771</v>
      </c>
      <c r="F66" s="90">
        <v>426.01020999999997</v>
      </c>
      <c r="G66" s="90">
        <v>1.0345841499999999</v>
      </c>
      <c r="H66" s="90">
        <v>-46.755567999999997</v>
      </c>
      <c r="I66" s="90">
        <v>2.3481666699999999</v>
      </c>
      <c r="K66" s="90">
        <v>63</v>
      </c>
      <c r="L66" s="90">
        <f t="shared" si="1"/>
        <v>1.0278799999998682</v>
      </c>
      <c r="M66" s="90">
        <f t="shared" si="1"/>
        <v>1.1647900000000391</v>
      </c>
      <c r="N66" s="90">
        <f t="shared" si="0"/>
        <v>0.95971000000008644</v>
      </c>
      <c r="O66" s="90">
        <f t="shared" si="2"/>
        <v>-18.570292832257906</v>
      </c>
      <c r="P66" s="90">
        <f t="shared" si="3"/>
        <v>1.0345841499999999</v>
      </c>
      <c r="Q66" s="90">
        <f t="shared" si="4"/>
        <v>-0.46839699999999596</v>
      </c>
      <c r="R66" s="90">
        <f t="shared" si="5"/>
        <v>2.3481666699999999</v>
      </c>
    </row>
    <row r="67" spans="1:18">
      <c r="A67" s="93">
        <v>1996</v>
      </c>
      <c r="B67" s="94">
        <v>1</v>
      </c>
      <c r="C67" s="90">
        <v>1192.2518500000001</v>
      </c>
      <c r="D67" s="90">
        <v>1096.67031</v>
      </c>
      <c r="E67" s="90">
        <v>1244.87156</v>
      </c>
      <c r="F67" s="90">
        <v>425.65015399999999</v>
      </c>
      <c r="G67" s="90">
        <v>0.90542111000000003</v>
      </c>
      <c r="H67" s="90">
        <v>-46.557639999999999</v>
      </c>
      <c r="I67" s="90">
        <v>2.1693333300000002</v>
      </c>
      <c r="K67" s="90">
        <v>64</v>
      </c>
      <c r="L67" s="90">
        <f t="shared" si="1"/>
        <v>-0.84561999999982618</v>
      </c>
      <c r="M67" s="90">
        <f t="shared" si="1"/>
        <v>1.0509700000000066</v>
      </c>
      <c r="N67" s="90">
        <f t="shared" si="0"/>
        <v>0.30385000000001128</v>
      </c>
      <c r="O67" s="90">
        <f t="shared" si="2"/>
        <v>-18.930348832257891</v>
      </c>
      <c r="P67" s="90">
        <f t="shared" si="3"/>
        <v>0.90542111000000003</v>
      </c>
      <c r="Q67" s="90">
        <f t="shared" si="4"/>
        <v>0.19792799999999744</v>
      </c>
      <c r="R67" s="90">
        <f t="shared" si="5"/>
        <v>2.1693333300000002</v>
      </c>
    </row>
    <row r="68" spans="1:18">
      <c r="A68" s="93">
        <v>1996</v>
      </c>
      <c r="B68" s="94">
        <v>2</v>
      </c>
      <c r="C68" s="90">
        <v>1193.9479200000001</v>
      </c>
      <c r="D68" s="90">
        <v>1095.7651900000001</v>
      </c>
      <c r="E68" s="90">
        <v>1245.3450700000001</v>
      </c>
      <c r="F68" s="90">
        <v>426.65841899999998</v>
      </c>
      <c r="G68" s="90">
        <v>0.77450344000000004</v>
      </c>
      <c r="H68" s="90">
        <v>-45.183861999999998</v>
      </c>
      <c r="I68" s="90">
        <v>1.8621666699999999</v>
      </c>
      <c r="K68" s="90">
        <v>65</v>
      </c>
      <c r="L68" s="90">
        <f t="shared" si="1"/>
        <v>1.6960699999999633</v>
      </c>
      <c r="M68" s="90">
        <f t="shared" si="1"/>
        <v>-0.90511999999989712</v>
      </c>
      <c r="N68" s="90">
        <f t="shared" si="1"/>
        <v>0.47351000000003296</v>
      </c>
      <c r="O68" s="90">
        <f t="shared" si="2"/>
        <v>-17.922083832257897</v>
      </c>
      <c r="P68" s="90">
        <f t="shared" si="3"/>
        <v>0.77450344000000004</v>
      </c>
      <c r="Q68" s="90">
        <f t="shared" si="4"/>
        <v>1.3737780000000015</v>
      </c>
      <c r="R68" s="90">
        <f t="shared" si="5"/>
        <v>1.8621666699999999</v>
      </c>
    </row>
    <row r="69" spans="1:18">
      <c r="A69" s="93">
        <v>1996</v>
      </c>
      <c r="B69" s="94">
        <v>3</v>
      </c>
      <c r="C69" s="90">
        <v>1193.81324</v>
      </c>
      <c r="D69" s="90">
        <v>1095.39465</v>
      </c>
      <c r="E69" s="90">
        <v>1245.7064499999999</v>
      </c>
      <c r="F69" s="90">
        <v>429.25360899999998</v>
      </c>
      <c r="G69" s="90">
        <v>0.73134922000000002</v>
      </c>
      <c r="H69" s="90">
        <v>-43.395054999999999</v>
      </c>
      <c r="I69" s="90">
        <v>1.80383333</v>
      </c>
      <c r="K69" s="90">
        <v>66</v>
      </c>
      <c r="L69" s="90">
        <f t="shared" ref="L69:N132" si="6">C69-C68</f>
        <v>-0.13468000000011671</v>
      </c>
      <c r="M69" s="90">
        <f t="shared" si="6"/>
        <v>-0.37054000000011911</v>
      </c>
      <c r="N69" s="90">
        <f t="shared" si="6"/>
        <v>0.3613799999998264</v>
      </c>
      <c r="O69" s="90">
        <f t="shared" ref="O69:O132" si="7">F69-$F$160</f>
        <v>-15.326893832257895</v>
      </c>
      <c r="P69" s="90">
        <f t="shared" ref="P69:P132" si="8">G69</f>
        <v>0.73134922000000002</v>
      </c>
      <c r="Q69" s="90">
        <f t="shared" ref="Q69:Q132" si="9">H69-H68</f>
        <v>1.7888069999999985</v>
      </c>
      <c r="R69" s="90">
        <f t="shared" ref="R69:R132" si="10">I69</f>
        <v>1.80383333</v>
      </c>
    </row>
    <row r="70" spans="1:18">
      <c r="A70" s="93">
        <v>1996</v>
      </c>
      <c r="B70" s="94">
        <v>4</v>
      </c>
      <c r="C70" s="90">
        <v>1193.92803</v>
      </c>
      <c r="D70" s="90">
        <v>1095.07043</v>
      </c>
      <c r="E70" s="90">
        <v>1245.8357000000001</v>
      </c>
      <c r="F70" s="90">
        <v>431.738001</v>
      </c>
      <c r="G70" s="90">
        <v>0.51689077000000005</v>
      </c>
      <c r="H70" s="90">
        <v>-42.582593000000003</v>
      </c>
      <c r="I70" s="90">
        <v>1.6585833299999999</v>
      </c>
      <c r="K70" s="90">
        <v>67</v>
      </c>
      <c r="L70" s="90">
        <f t="shared" si="6"/>
        <v>0.11479000000008455</v>
      </c>
      <c r="M70" s="90">
        <f t="shared" si="6"/>
        <v>-0.32421999999996842</v>
      </c>
      <c r="N70" s="90">
        <f t="shared" si="6"/>
        <v>0.12925000000018372</v>
      </c>
      <c r="O70" s="90">
        <f t="shared" si="7"/>
        <v>-12.842501832257881</v>
      </c>
      <c r="P70" s="90">
        <f t="shared" si="8"/>
        <v>0.51689077000000005</v>
      </c>
      <c r="Q70" s="90">
        <f t="shared" si="9"/>
        <v>0.81246199999999646</v>
      </c>
      <c r="R70" s="90">
        <f t="shared" si="10"/>
        <v>1.6585833299999999</v>
      </c>
    </row>
    <row r="71" spans="1:18">
      <c r="A71" s="93">
        <v>1997</v>
      </c>
      <c r="B71" s="94">
        <v>1</v>
      </c>
      <c r="C71" s="90">
        <v>1193.94004</v>
      </c>
      <c r="D71" s="90">
        <v>1096.96901</v>
      </c>
      <c r="E71" s="90">
        <v>1246.2054800000001</v>
      </c>
      <c r="F71" s="90">
        <v>432.02628099999998</v>
      </c>
      <c r="G71" s="90">
        <v>0.58944496000000002</v>
      </c>
      <c r="H71" s="90">
        <v>-41.352271999999999</v>
      </c>
      <c r="I71" s="90">
        <v>1.47083333</v>
      </c>
      <c r="K71" s="90">
        <v>68</v>
      </c>
      <c r="L71" s="90">
        <f t="shared" si="6"/>
        <v>1.2009999999918364E-2</v>
      </c>
      <c r="M71" s="90">
        <f t="shared" si="6"/>
        <v>1.8985800000000381</v>
      </c>
      <c r="N71" s="90">
        <f t="shared" si="6"/>
        <v>0.36977999999999156</v>
      </c>
      <c r="O71" s="90">
        <f t="shared" si="7"/>
        <v>-12.554221832257895</v>
      </c>
      <c r="P71" s="90">
        <f t="shared" si="8"/>
        <v>0.58944496000000002</v>
      </c>
      <c r="Q71" s="90">
        <f t="shared" si="9"/>
        <v>1.2303210000000036</v>
      </c>
      <c r="R71" s="90">
        <f t="shared" si="10"/>
        <v>1.47083333</v>
      </c>
    </row>
    <row r="72" spans="1:18">
      <c r="A72" s="93">
        <v>1997</v>
      </c>
      <c r="B72" s="94">
        <v>2</v>
      </c>
      <c r="C72" s="90">
        <v>1193.44794</v>
      </c>
      <c r="D72" s="90">
        <v>1098.5415499999999</v>
      </c>
      <c r="E72" s="90">
        <v>1246.66092</v>
      </c>
      <c r="F72" s="90">
        <v>432.42397</v>
      </c>
      <c r="G72" s="90">
        <v>0.47491170999999999</v>
      </c>
      <c r="H72" s="90">
        <v>-40.012569999999997</v>
      </c>
      <c r="I72" s="90">
        <v>1.3369166699999999</v>
      </c>
      <c r="K72" s="90">
        <v>69</v>
      </c>
      <c r="L72" s="90">
        <f t="shared" si="6"/>
        <v>-0.4920999999999367</v>
      </c>
      <c r="M72" s="90">
        <f t="shared" si="6"/>
        <v>1.5725399999998899</v>
      </c>
      <c r="N72" s="90">
        <f t="shared" si="6"/>
        <v>0.45543999999995322</v>
      </c>
      <c r="O72" s="90">
        <f t="shared" si="7"/>
        <v>-12.156532832257881</v>
      </c>
      <c r="P72" s="90">
        <f t="shared" si="8"/>
        <v>0.47491170999999999</v>
      </c>
      <c r="Q72" s="90">
        <f t="shared" si="9"/>
        <v>1.3397020000000026</v>
      </c>
      <c r="R72" s="90">
        <f t="shared" si="10"/>
        <v>1.3369166699999999</v>
      </c>
    </row>
    <row r="73" spans="1:18">
      <c r="A73" s="93">
        <v>1997</v>
      </c>
      <c r="B73" s="94">
        <v>3</v>
      </c>
      <c r="C73" s="90">
        <v>1193.5618899999999</v>
      </c>
      <c r="D73" s="90">
        <v>1098.2438400000001</v>
      </c>
      <c r="E73" s="90">
        <v>1247.2875100000001</v>
      </c>
      <c r="F73" s="90">
        <v>434.51723500000003</v>
      </c>
      <c r="G73" s="90">
        <v>0.56293910000000003</v>
      </c>
      <c r="H73" s="90">
        <v>-38.115515000000002</v>
      </c>
      <c r="I73" s="90">
        <v>1.31458333</v>
      </c>
      <c r="K73" s="90">
        <v>70</v>
      </c>
      <c r="L73" s="90">
        <f t="shared" si="6"/>
        <v>0.11394999999993161</v>
      </c>
      <c r="M73" s="90">
        <f t="shared" si="6"/>
        <v>-0.2977099999998245</v>
      </c>
      <c r="N73" s="90">
        <f t="shared" si="6"/>
        <v>0.62659000000007836</v>
      </c>
      <c r="O73" s="90">
        <f t="shared" si="7"/>
        <v>-10.06326783225785</v>
      </c>
      <c r="P73" s="90">
        <f t="shared" si="8"/>
        <v>0.56293910000000003</v>
      </c>
      <c r="Q73" s="90">
        <f t="shared" si="9"/>
        <v>1.8970549999999946</v>
      </c>
      <c r="R73" s="90">
        <f t="shared" si="10"/>
        <v>1.31458333</v>
      </c>
    </row>
    <row r="74" spans="1:18">
      <c r="A74" s="93">
        <v>1997</v>
      </c>
      <c r="B74" s="94">
        <v>4</v>
      </c>
      <c r="C74" s="90">
        <v>1196.17606</v>
      </c>
      <c r="D74" s="90">
        <v>1100.6516799999999</v>
      </c>
      <c r="E74" s="90">
        <v>1248.3088399999999</v>
      </c>
      <c r="F74" s="90">
        <v>436.49328400000002</v>
      </c>
      <c r="G74" s="90">
        <v>0.71385282999999999</v>
      </c>
      <c r="H74" s="90">
        <v>-37.468950999999997</v>
      </c>
      <c r="I74" s="90">
        <v>1.24991667</v>
      </c>
      <c r="K74" s="90">
        <v>71</v>
      </c>
      <c r="L74" s="90">
        <f t="shared" si="6"/>
        <v>2.6141700000000583</v>
      </c>
      <c r="M74" s="90">
        <f t="shared" si="6"/>
        <v>2.407839999999851</v>
      </c>
      <c r="N74" s="90">
        <f t="shared" si="6"/>
        <v>1.0213299999998071</v>
      </c>
      <c r="O74" s="90">
        <f t="shared" si="7"/>
        <v>-8.0872188322578609</v>
      </c>
      <c r="P74" s="90">
        <f t="shared" si="8"/>
        <v>0.71385282999999999</v>
      </c>
      <c r="Q74" s="90">
        <f t="shared" si="9"/>
        <v>0.64656400000000502</v>
      </c>
      <c r="R74" s="90">
        <f t="shared" si="10"/>
        <v>1.24991667</v>
      </c>
    </row>
    <row r="75" spans="1:18">
      <c r="A75" s="93">
        <v>1998</v>
      </c>
      <c r="B75" s="94">
        <v>1</v>
      </c>
      <c r="C75" s="90">
        <v>1195.454</v>
      </c>
      <c r="D75" s="90">
        <v>1104.1778899999999</v>
      </c>
      <c r="E75" s="90">
        <v>1248.74451</v>
      </c>
      <c r="F75" s="90">
        <v>437.78999900000002</v>
      </c>
      <c r="G75" s="90">
        <v>0.11865132</v>
      </c>
      <c r="H75" s="90">
        <v>-36.846572000000002</v>
      </c>
      <c r="I75" s="90">
        <v>1.14891667</v>
      </c>
      <c r="K75" s="90">
        <v>72</v>
      </c>
      <c r="L75" s="90">
        <f t="shared" si="6"/>
        <v>-0.72206000000005588</v>
      </c>
      <c r="M75" s="90">
        <f t="shared" si="6"/>
        <v>3.5262099999999919</v>
      </c>
      <c r="N75" s="90">
        <f t="shared" si="6"/>
        <v>0.43567000000007283</v>
      </c>
      <c r="O75" s="90">
        <f t="shared" si="7"/>
        <v>-6.7905038322578548</v>
      </c>
      <c r="P75" s="90">
        <f t="shared" si="8"/>
        <v>0.11865132</v>
      </c>
      <c r="Q75" s="90">
        <f t="shared" si="9"/>
        <v>0.62237899999999513</v>
      </c>
      <c r="R75" s="90">
        <f t="shared" si="10"/>
        <v>1.14891667</v>
      </c>
    </row>
    <row r="76" spans="1:18">
      <c r="A76" s="93">
        <v>1998</v>
      </c>
      <c r="B76" s="94">
        <v>2</v>
      </c>
      <c r="C76" s="90">
        <v>1196.2942800000001</v>
      </c>
      <c r="D76" s="90">
        <v>1104.4351099999999</v>
      </c>
      <c r="E76" s="90">
        <v>1248.9266</v>
      </c>
      <c r="F76" s="90">
        <v>439.54104599999999</v>
      </c>
      <c r="G76" s="90">
        <v>1.3534676000000001</v>
      </c>
      <c r="H76" s="90">
        <v>-35.934128000000001</v>
      </c>
      <c r="I76" s="90">
        <v>1.0894166700000001</v>
      </c>
      <c r="K76" s="90">
        <v>73</v>
      </c>
      <c r="L76" s="90">
        <f t="shared" si="6"/>
        <v>0.84028000000012071</v>
      </c>
      <c r="M76" s="90">
        <f t="shared" si="6"/>
        <v>0.25721999999996115</v>
      </c>
      <c r="N76" s="90">
        <f t="shared" si="6"/>
        <v>0.18209000000001652</v>
      </c>
      <c r="O76" s="90">
        <f t="shared" si="7"/>
        <v>-5.0394568322578834</v>
      </c>
      <c r="P76" s="90">
        <f t="shared" si="8"/>
        <v>1.3534676000000001</v>
      </c>
      <c r="Q76" s="90">
        <f t="shared" si="9"/>
        <v>0.9124440000000007</v>
      </c>
      <c r="R76" s="90">
        <f t="shared" si="10"/>
        <v>1.0894166700000001</v>
      </c>
    </row>
    <row r="77" spans="1:18">
      <c r="A77" s="93">
        <v>1998</v>
      </c>
      <c r="B77" s="94">
        <v>3</v>
      </c>
      <c r="C77" s="90">
        <v>1195.95443</v>
      </c>
      <c r="D77" s="90">
        <v>1108.65329</v>
      </c>
      <c r="E77" s="90">
        <v>1249.3394800000001</v>
      </c>
      <c r="F77" s="90">
        <v>443.15621199999998</v>
      </c>
      <c r="G77" s="90">
        <v>0.48943450999999999</v>
      </c>
      <c r="H77" s="90">
        <v>-34.306443999999999</v>
      </c>
      <c r="I77" s="90">
        <v>1.07758333</v>
      </c>
      <c r="K77" s="90">
        <v>74</v>
      </c>
      <c r="L77" s="90">
        <f t="shared" si="6"/>
        <v>-0.33985000000006949</v>
      </c>
      <c r="M77" s="90">
        <f t="shared" si="6"/>
        <v>4.2181800000000749</v>
      </c>
      <c r="N77" s="90">
        <f t="shared" si="6"/>
        <v>0.41288000000008651</v>
      </c>
      <c r="O77" s="90">
        <f t="shared" si="7"/>
        <v>-1.4242908322578955</v>
      </c>
      <c r="P77" s="90">
        <f t="shared" si="8"/>
        <v>0.48943450999999999</v>
      </c>
      <c r="Q77" s="90">
        <f t="shared" si="9"/>
        <v>1.6276840000000021</v>
      </c>
      <c r="R77" s="90">
        <f t="shared" si="10"/>
        <v>1.07758333</v>
      </c>
    </row>
    <row r="78" spans="1:18">
      <c r="A78" s="93">
        <v>1998</v>
      </c>
      <c r="B78" s="94">
        <v>4</v>
      </c>
      <c r="C78" s="90">
        <v>1197.8011200000001</v>
      </c>
      <c r="D78" s="90">
        <v>1111.4353100000001</v>
      </c>
      <c r="E78" s="90">
        <v>1250.2721100000001</v>
      </c>
      <c r="F78" s="90">
        <v>443.15047800000002</v>
      </c>
      <c r="G78" s="90">
        <v>0.73122871</v>
      </c>
      <c r="H78" s="90">
        <v>-33.598021000000003</v>
      </c>
      <c r="I78" s="90">
        <v>0.92933332999999996</v>
      </c>
      <c r="K78" s="90">
        <v>75</v>
      </c>
      <c r="L78" s="90">
        <f t="shared" si="6"/>
        <v>1.8466900000000805</v>
      </c>
      <c r="M78" s="90">
        <f t="shared" si="6"/>
        <v>2.7820200000001023</v>
      </c>
      <c r="N78" s="90">
        <f t="shared" si="6"/>
        <v>0.93263000000001739</v>
      </c>
      <c r="O78" s="90">
        <f t="shared" si="7"/>
        <v>-1.4300248322578568</v>
      </c>
      <c r="P78" s="90">
        <f t="shared" si="8"/>
        <v>0.73122871</v>
      </c>
      <c r="Q78" s="90">
        <f t="shared" si="9"/>
        <v>0.70842299999999625</v>
      </c>
      <c r="R78" s="90">
        <f t="shared" si="10"/>
        <v>0.92933332999999996</v>
      </c>
    </row>
    <row r="79" spans="1:18">
      <c r="A79" s="93">
        <v>1999</v>
      </c>
      <c r="B79" s="94">
        <v>1</v>
      </c>
      <c r="C79" s="90">
        <v>1197.9617699999999</v>
      </c>
      <c r="D79" s="90">
        <v>1112.7402099999999</v>
      </c>
      <c r="E79" s="90">
        <v>1250.9333799999999</v>
      </c>
      <c r="F79" s="90">
        <v>445.58351599999997</v>
      </c>
      <c r="G79" s="90">
        <v>0.84920108000000005</v>
      </c>
      <c r="H79" s="90">
        <v>-32.789366999999999</v>
      </c>
      <c r="I79" s="90">
        <v>0.76741667000000002</v>
      </c>
      <c r="K79" s="90">
        <v>76</v>
      </c>
      <c r="L79" s="90">
        <f t="shared" si="6"/>
        <v>0.160649999999805</v>
      </c>
      <c r="M79" s="90">
        <f t="shared" si="6"/>
        <v>1.3048999999998614</v>
      </c>
      <c r="N79" s="90">
        <f t="shared" si="6"/>
        <v>0.66126999999983127</v>
      </c>
      <c r="O79" s="90">
        <f t="shared" si="7"/>
        <v>1.0030131677420968</v>
      </c>
      <c r="P79" s="90">
        <f t="shared" si="8"/>
        <v>0.84920108000000005</v>
      </c>
      <c r="Q79" s="90">
        <f t="shared" si="9"/>
        <v>0.8086540000000042</v>
      </c>
      <c r="R79" s="90">
        <f t="shared" si="10"/>
        <v>0.76741667000000002</v>
      </c>
    </row>
    <row r="80" spans="1:18">
      <c r="A80" s="93">
        <v>1999</v>
      </c>
      <c r="B80" s="94">
        <v>2</v>
      </c>
      <c r="C80" s="90">
        <v>1199.2903200000001</v>
      </c>
      <c r="D80" s="90">
        <v>1115.2803200000001</v>
      </c>
      <c r="E80" s="90">
        <v>1252.13924</v>
      </c>
      <c r="F80" s="90">
        <v>449.19288</v>
      </c>
      <c r="G80" s="90">
        <v>0.23003907000000001</v>
      </c>
      <c r="H80" s="90">
        <v>-31.193601000000001</v>
      </c>
      <c r="I80" s="90">
        <v>0.65349999999999997</v>
      </c>
      <c r="K80" s="90">
        <v>77</v>
      </c>
      <c r="L80" s="90">
        <f t="shared" si="6"/>
        <v>1.3285500000001775</v>
      </c>
      <c r="M80" s="90">
        <f t="shared" si="6"/>
        <v>2.5401100000001406</v>
      </c>
      <c r="N80" s="90">
        <f t="shared" si="6"/>
        <v>1.2058600000000297</v>
      </c>
      <c r="O80" s="90">
        <f t="shared" si="7"/>
        <v>4.6123771677421246</v>
      </c>
      <c r="P80" s="90">
        <f t="shared" si="8"/>
        <v>0.23003907000000001</v>
      </c>
      <c r="Q80" s="90">
        <f t="shared" si="9"/>
        <v>1.5957659999999976</v>
      </c>
      <c r="R80" s="90">
        <f t="shared" si="10"/>
        <v>0.65349999999999997</v>
      </c>
    </row>
    <row r="81" spans="1:18">
      <c r="A81" s="93">
        <v>1999</v>
      </c>
      <c r="B81" s="94">
        <v>3</v>
      </c>
      <c r="C81" s="90">
        <v>1200.0089700000001</v>
      </c>
      <c r="D81" s="90">
        <v>1116.3479299999999</v>
      </c>
      <c r="E81" s="90">
        <v>1252.5299199999999</v>
      </c>
      <c r="F81" s="90">
        <v>448.62580600000001</v>
      </c>
      <c r="G81" s="90">
        <v>0.60668898000000004</v>
      </c>
      <c r="H81" s="90">
        <v>-29.418434000000001</v>
      </c>
      <c r="I81" s="90">
        <v>0.66908332999999998</v>
      </c>
      <c r="K81" s="90">
        <v>78</v>
      </c>
      <c r="L81" s="90">
        <f t="shared" si="6"/>
        <v>0.7186500000000251</v>
      </c>
      <c r="M81" s="90">
        <f t="shared" si="6"/>
        <v>1.0676099999998314</v>
      </c>
      <c r="N81" s="90">
        <f t="shared" si="6"/>
        <v>0.39067999999997483</v>
      </c>
      <c r="O81" s="90">
        <f t="shared" si="7"/>
        <v>4.0453031677421336</v>
      </c>
      <c r="P81" s="90">
        <f t="shared" si="8"/>
        <v>0.60668898000000004</v>
      </c>
      <c r="Q81" s="90">
        <f t="shared" si="9"/>
        <v>1.7751669999999997</v>
      </c>
      <c r="R81" s="90">
        <f t="shared" si="10"/>
        <v>0.66908332999999998</v>
      </c>
    </row>
    <row r="82" spans="1:18">
      <c r="A82" s="93">
        <v>1999</v>
      </c>
      <c r="B82" s="94">
        <v>4</v>
      </c>
      <c r="C82" s="90">
        <v>1200.5147400000001</v>
      </c>
      <c r="D82" s="90">
        <v>1117.9242899999999</v>
      </c>
      <c r="E82" s="90">
        <v>1253.17409</v>
      </c>
      <c r="F82" s="90">
        <v>450.97668800000002</v>
      </c>
      <c r="G82" s="90">
        <v>0.71124958000000005</v>
      </c>
      <c r="H82" s="90">
        <v>-28.701699000000001</v>
      </c>
      <c r="I82" s="90">
        <v>0.85108333000000003</v>
      </c>
      <c r="K82" s="90">
        <v>79</v>
      </c>
      <c r="L82" s="90">
        <f t="shared" si="6"/>
        <v>0.50576999999998407</v>
      </c>
      <c r="M82" s="90">
        <f t="shared" si="6"/>
        <v>1.5763600000000224</v>
      </c>
      <c r="N82" s="90">
        <f t="shared" si="6"/>
        <v>0.644170000000031</v>
      </c>
      <c r="O82" s="90">
        <f t="shared" si="7"/>
        <v>6.3961851677421464</v>
      </c>
      <c r="P82" s="90">
        <f t="shared" si="8"/>
        <v>0.71124958000000005</v>
      </c>
      <c r="Q82" s="90">
        <f t="shared" si="9"/>
        <v>0.7167349999999999</v>
      </c>
      <c r="R82" s="90">
        <f t="shared" si="10"/>
        <v>0.85108333000000003</v>
      </c>
    </row>
    <row r="83" spans="1:18">
      <c r="A83" s="93">
        <v>2000</v>
      </c>
      <c r="B83" s="94">
        <v>1</v>
      </c>
      <c r="C83" s="90">
        <v>1200.7704699999999</v>
      </c>
      <c r="D83" s="90">
        <v>1117.9841899999999</v>
      </c>
      <c r="E83" s="90">
        <v>1253.47047</v>
      </c>
      <c r="F83" s="90">
        <v>453.05887899999999</v>
      </c>
      <c r="G83" s="90">
        <v>1.01232794</v>
      </c>
      <c r="H83" s="90">
        <v>-26.983428</v>
      </c>
      <c r="I83" s="90">
        <v>0.88091666999999996</v>
      </c>
      <c r="K83" s="90">
        <v>80</v>
      </c>
      <c r="L83" s="90">
        <f t="shared" si="6"/>
        <v>0.25572999999985768</v>
      </c>
      <c r="M83" s="90">
        <f t="shared" si="6"/>
        <v>5.9899999999970532E-2</v>
      </c>
      <c r="N83" s="90">
        <f t="shared" si="6"/>
        <v>0.2963799999999992</v>
      </c>
      <c r="O83" s="90">
        <f t="shared" si="7"/>
        <v>8.4783761677421126</v>
      </c>
      <c r="P83" s="90">
        <f t="shared" si="8"/>
        <v>1.01232794</v>
      </c>
      <c r="Q83" s="90">
        <f t="shared" si="9"/>
        <v>1.7182710000000014</v>
      </c>
      <c r="R83" s="90">
        <f t="shared" si="10"/>
        <v>0.88091666999999996</v>
      </c>
    </row>
    <row r="84" spans="1:18">
      <c r="A84" s="93">
        <v>2000</v>
      </c>
      <c r="B84" s="94">
        <v>2</v>
      </c>
      <c r="C84" s="90">
        <v>1200.60932</v>
      </c>
      <c r="D84" s="90">
        <v>1118.7720200000001</v>
      </c>
      <c r="E84" s="90">
        <v>1253.9967200000001</v>
      </c>
      <c r="F84" s="90">
        <v>454.27110399999998</v>
      </c>
      <c r="G84" s="90">
        <v>0.66112070000000001</v>
      </c>
      <c r="H84" s="90">
        <v>-25.73584</v>
      </c>
      <c r="I84" s="90">
        <v>1.06441667</v>
      </c>
      <c r="K84" s="90">
        <v>81</v>
      </c>
      <c r="L84" s="90">
        <f t="shared" si="6"/>
        <v>-0.16114999999990687</v>
      </c>
      <c r="M84" s="90">
        <f t="shared" si="6"/>
        <v>0.78783000000021275</v>
      </c>
      <c r="N84" s="90">
        <f t="shared" si="6"/>
        <v>0.52625000000011823</v>
      </c>
      <c r="O84" s="90">
        <f t="shared" si="7"/>
        <v>9.690601167742102</v>
      </c>
      <c r="P84" s="90">
        <f t="shared" si="8"/>
        <v>0.66112070000000001</v>
      </c>
      <c r="Q84" s="90">
        <f t="shared" si="9"/>
        <v>1.2475880000000004</v>
      </c>
      <c r="R84" s="90">
        <f t="shared" si="10"/>
        <v>1.06441667</v>
      </c>
    </row>
    <row r="85" spans="1:18">
      <c r="A85" s="93">
        <v>2000</v>
      </c>
      <c r="B85" s="94">
        <v>3</v>
      </c>
      <c r="C85" s="90">
        <v>1201.1540500000001</v>
      </c>
      <c r="D85" s="90">
        <v>1119.5894499999999</v>
      </c>
      <c r="E85" s="90">
        <v>1254.4432899999999</v>
      </c>
      <c r="F85" s="90">
        <v>455.281947</v>
      </c>
      <c r="G85" s="90">
        <v>1.1852030099999999</v>
      </c>
      <c r="H85" s="90">
        <v>-24.828393999999999</v>
      </c>
      <c r="I85" s="90">
        <v>1.18366667</v>
      </c>
      <c r="K85" s="90">
        <v>82</v>
      </c>
      <c r="L85" s="90">
        <f t="shared" si="6"/>
        <v>0.54473000000007232</v>
      </c>
      <c r="M85" s="90">
        <f t="shared" si="6"/>
        <v>0.81742999999983113</v>
      </c>
      <c r="N85" s="90">
        <f t="shared" si="6"/>
        <v>0.44656999999983782</v>
      </c>
      <c r="O85" s="90">
        <f t="shared" si="7"/>
        <v>10.701444167742125</v>
      </c>
      <c r="P85" s="90">
        <f t="shared" si="8"/>
        <v>1.1852030099999999</v>
      </c>
      <c r="Q85" s="90">
        <f t="shared" si="9"/>
        <v>0.9074460000000002</v>
      </c>
      <c r="R85" s="90">
        <f t="shared" si="10"/>
        <v>1.18366667</v>
      </c>
    </row>
    <row r="86" spans="1:18">
      <c r="A86" s="93">
        <v>2000</v>
      </c>
      <c r="B86" s="94">
        <v>4</v>
      </c>
      <c r="C86" s="90">
        <v>1200.6271300000001</v>
      </c>
      <c r="D86" s="90">
        <v>1120.2105300000001</v>
      </c>
      <c r="E86" s="90">
        <v>1255.0943400000001</v>
      </c>
      <c r="F86" s="90">
        <v>457.43185999999997</v>
      </c>
      <c r="G86" s="90">
        <v>0.87951137999999995</v>
      </c>
      <c r="H86" s="90">
        <v>-24.630354000000001</v>
      </c>
      <c r="I86" s="90">
        <v>1.2529166700000001</v>
      </c>
      <c r="K86" s="90">
        <v>83</v>
      </c>
      <c r="L86" s="90">
        <f t="shared" si="6"/>
        <v>-0.52692000000001826</v>
      </c>
      <c r="M86" s="90">
        <f t="shared" si="6"/>
        <v>0.62108000000011998</v>
      </c>
      <c r="N86" s="90">
        <f t="shared" si="6"/>
        <v>0.65105000000016844</v>
      </c>
      <c r="O86" s="90">
        <f t="shared" si="7"/>
        <v>12.851357167742094</v>
      </c>
      <c r="P86" s="90">
        <f t="shared" si="8"/>
        <v>0.87951137999999995</v>
      </c>
      <c r="Q86" s="90">
        <f t="shared" si="9"/>
        <v>0.19803999999999888</v>
      </c>
      <c r="R86" s="90">
        <f t="shared" si="10"/>
        <v>1.2529166700000001</v>
      </c>
    </row>
    <row r="87" spans="1:18">
      <c r="A87" s="93">
        <v>2001</v>
      </c>
      <c r="B87" s="94">
        <v>1</v>
      </c>
      <c r="C87" s="90">
        <v>1201.6095700000001</v>
      </c>
      <c r="D87" s="90">
        <v>1120.6438700000001</v>
      </c>
      <c r="E87" s="90">
        <v>1255.71505</v>
      </c>
      <c r="F87" s="90">
        <v>459.07984199999999</v>
      </c>
      <c r="G87" s="90">
        <v>0.99422484</v>
      </c>
      <c r="H87" s="90">
        <v>-22.843819</v>
      </c>
      <c r="I87" s="90">
        <v>1.1819999999999999</v>
      </c>
      <c r="K87" s="90">
        <v>84</v>
      </c>
      <c r="L87" s="90">
        <f t="shared" si="6"/>
        <v>0.98243999999999687</v>
      </c>
      <c r="M87" s="90">
        <f t="shared" si="6"/>
        <v>0.4333400000000438</v>
      </c>
      <c r="N87" s="90">
        <f t="shared" si="6"/>
        <v>0.62070999999991727</v>
      </c>
      <c r="O87" s="90">
        <f t="shared" si="7"/>
        <v>14.499339167742107</v>
      </c>
      <c r="P87" s="90">
        <f t="shared" si="8"/>
        <v>0.99422484</v>
      </c>
      <c r="Q87" s="90">
        <f t="shared" si="9"/>
        <v>1.7865350000000007</v>
      </c>
      <c r="R87" s="90">
        <f t="shared" si="10"/>
        <v>1.1819999999999999</v>
      </c>
    </row>
    <row r="88" spans="1:18">
      <c r="A88" s="93">
        <v>2001</v>
      </c>
      <c r="B88" s="94">
        <v>2</v>
      </c>
      <c r="C88" s="90">
        <v>1202.47803</v>
      </c>
      <c r="D88" s="90">
        <v>1121.94479</v>
      </c>
      <c r="E88" s="90">
        <v>1256.0951399999999</v>
      </c>
      <c r="F88" s="90">
        <v>459.55622899999997</v>
      </c>
      <c r="G88" s="90">
        <v>1.1334647499999999</v>
      </c>
      <c r="H88" s="90">
        <v>-22.596222999999998</v>
      </c>
      <c r="I88" s="90">
        <v>1.14558333</v>
      </c>
      <c r="K88" s="90">
        <v>85</v>
      </c>
      <c r="L88" s="90">
        <f t="shared" si="6"/>
        <v>0.86845999999991363</v>
      </c>
      <c r="M88" s="90">
        <f t="shared" si="6"/>
        <v>1.3009199999999055</v>
      </c>
      <c r="N88" s="90">
        <f t="shared" si="6"/>
        <v>0.38008999999988191</v>
      </c>
      <c r="O88" s="90">
        <f t="shared" si="7"/>
        <v>14.975726167742096</v>
      </c>
      <c r="P88" s="90">
        <f t="shared" si="8"/>
        <v>1.1334647499999999</v>
      </c>
      <c r="Q88" s="90">
        <f t="shared" si="9"/>
        <v>0.24759600000000148</v>
      </c>
      <c r="R88" s="90">
        <f t="shared" si="10"/>
        <v>1.14558333</v>
      </c>
    </row>
    <row r="89" spans="1:18">
      <c r="A89" s="93">
        <v>2001</v>
      </c>
      <c r="B89" s="94">
        <v>3</v>
      </c>
      <c r="C89" s="90">
        <v>1203.3507199999999</v>
      </c>
      <c r="D89" s="90">
        <v>1122.06889</v>
      </c>
      <c r="E89" s="90">
        <v>1256.58347</v>
      </c>
      <c r="F89" s="90">
        <v>460.71609599999999</v>
      </c>
      <c r="G89" s="90">
        <v>0.94567376999999997</v>
      </c>
      <c r="H89" s="90">
        <v>-21.127354</v>
      </c>
      <c r="I89" s="90">
        <v>1.0635833299999999</v>
      </c>
      <c r="K89" s="90">
        <v>86</v>
      </c>
      <c r="L89" s="90">
        <f t="shared" si="6"/>
        <v>0.87268999999992047</v>
      </c>
      <c r="M89" s="90">
        <f t="shared" si="6"/>
        <v>0.12409999999999854</v>
      </c>
      <c r="N89" s="90">
        <f t="shared" si="6"/>
        <v>0.48833000000013271</v>
      </c>
      <c r="O89" s="90">
        <f t="shared" si="7"/>
        <v>16.135593167742115</v>
      </c>
      <c r="P89" s="90">
        <f t="shared" si="8"/>
        <v>0.94567376999999997</v>
      </c>
      <c r="Q89" s="90">
        <f t="shared" si="9"/>
        <v>1.468868999999998</v>
      </c>
      <c r="R89" s="90">
        <f t="shared" si="10"/>
        <v>1.0635833299999999</v>
      </c>
    </row>
    <row r="90" spans="1:18">
      <c r="A90" s="93">
        <v>2001</v>
      </c>
      <c r="B90" s="94">
        <v>4</v>
      </c>
      <c r="C90" s="90">
        <v>1202.67192</v>
      </c>
      <c r="D90" s="90">
        <v>1121.87219</v>
      </c>
      <c r="E90" s="90">
        <v>1256.6035999999999</v>
      </c>
      <c r="F90" s="90">
        <v>461.473905</v>
      </c>
      <c r="G90" s="90">
        <v>1.06084456</v>
      </c>
      <c r="H90" s="90">
        <v>-21.395748999999999</v>
      </c>
      <c r="I90" s="90">
        <v>0.85616667000000002</v>
      </c>
      <c r="K90" s="90">
        <v>87</v>
      </c>
      <c r="L90" s="90">
        <f t="shared" si="6"/>
        <v>-0.67879999999991014</v>
      </c>
      <c r="M90" s="90">
        <f t="shared" si="6"/>
        <v>-0.19669999999996435</v>
      </c>
      <c r="N90" s="90">
        <f t="shared" si="6"/>
        <v>2.0129999999880965E-2</v>
      </c>
      <c r="O90" s="90">
        <f t="shared" si="7"/>
        <v>16.893402167742124</v>
      </c>
      <c r="P90" s="90">
        <f t="shared" si="8"/>
        <v>1.06084456</v>
      </c>
      <c r="Q90" s="90">
        <f t="shared" si="9"/>
        <v>-0.26839499999999816</v>
      </c>
      <c r="R90" s="90">
        <f t="shared" si="10"/>
        <v>0.85616667000000002</v>
      </c>
    </row>
    <row r="91" spans="1:18">
      <c r="A91" s="93">
        <v>2002</v>
      </c>
      <c r="B91" s="94">
        <v>1</v>
      </c>
      <c r="C91" s="90">
        <v>1202.3634199999999</v>
      </c>
      <c r="D91" s="90">
        <v>1121.5165999999999</v>
      </c>
      <c r="E91" s="90">
        <v>1255.7579699999999</v>
      </c>
      <c r="F91" s="90">
        <v>460.75965500000001</v>
      </c>
      <c r="G91" s="90">
        <v>0.91717420000000005</v>
      </c>
      <c r="H91" s="90">
        <v>-20.748899999999999</v>
      </c>
      <c r="I91" s="90">
        <v>0.83766666999999995</v>
      </c>
      <c r="K91" s="90">
        <v>88</v>
      </c>
      <c r="L91" s="90">
        <f t="shared" si="6"/>
        <v>-0.30850000000009459</v>
      </c>
      <c r="M91" s="90">
        <f t="shared" si="6"/>
        <v>-0.3555900000001202</v>
      </c>
      <c r="N91" s="90">
        <f t="shared" si="6"/>
        <v>-0.8456300000000283</v>
      </c>
      <c r="O91" s="90">
        <f t="shared" si="7"/>
        <v>16.179152167742131</v>
      </c>
      <c r="P91" s="90">
        <f t="shared" si="8"/>
        <v>0.91717420000000005</v>
      </c>
      <c r="Q91" s="90">
        <f t="shared" si="9"/>
        <v>0.64684899999999956</v>
      </c>
      <c r="R91" s="90">
        <f t="shared" si="10"/>
        <v>0.83766666999999995</v>
      </c>
    </row>
    <row r="92" spans="1:18">
      <c r="A92" s="93">
        <v>2002</v>
      </c>
      <c r="B92" s="94">
        <v>2</v>
      </c>
      <c r="C92" s="90">
        <v>1201.78045</v>
      </c>
      <c r="D92" s="90">
        <v>1122.24693</v>
      </c>
      <c r="E92" s="90">
        <v>1255.55341</v>
      </c>
      <c r="F92" s="90">
        <v>461.86315500000001</v>
      </c>
      <c r="G92" s="90">
        <v>1.1296918499999999</v>
      </c>
      <c r="H92" s="90">
        <v>-20.058140000000002</v>
      </c>
      <c r="I92" s="90">
        <v>0.85941666999999999</v>
      </c>
      <c r="K92" s="90">
        <v>89</v>
      </c>
      <c r="L92" s="90">
        <f t="shared" si="6"/>
        <v>-0.58296999999993204</v>
      </c>
      <c r="M92" s="90">
        <f t="shared" si="6"/>
        <v>0.73033000000009451</v>
      </c>
      <c r="N92" s="90">
        <f t="shared" si="6"/>
        <v>-0.20455999999990127</v>
      </c>
      <c r="O92" s="90">
        <f t="shared" si="7"/>
        <v>17.282652167742128</v>
      </c>
      <c r="P92" s="90">
        <f t="shared" si="8"/>
        <v>1.1296918499999999</v>
      </c>
      <c r="Q92" s="90">
        <f t="shared" si="9"/>
        <v>0.69075999999999738</v>
      </c>
      <c r="R92" s="90">
        <f t="shared" si="10"/>
        <v>0.85941666999999999</v>
      </c>
    </row>
    <row r="93" spans="1:18">
      <c r="A93" s="93">
        <v>2002</v>
      </c>
      <c r="B93" s="94">
        <v>3</v>
      </c>
      <c r="C93" s="90">
        <v>1201.68289</v>
      </c>
      <c r="D93" s="90">
        <v>1121.92794</v>
      </c>
      <c r="E93" s="90">
        <v>1255.2411500000001</v>
      </c>
      <c r="F93" s="90">
        <v>461.32418799999999</v>
      </c>
      <c r="G93" s="90">
        <v>0.95697595999999996</v>
      </c>
      <c r="H93" s="90">
        <v>-18.732054999999999</v>
      </c>
      <c r="I93" s="90">
        <v>0.83533332999999999</v>
      </c>
      <c r="K93" s="90">
        <v>90</v>
      </c>
      <c r="L93" s="90">
        <f t="shared" si="6"/>
        <v>-9.7559999999930369E-2</v>
      </c>
      <c r="M93" s="90">
        <f t="shared" si="6"/>
        <v>-0.31898999999998523</v>
      </c>
      <c r="N93" s="90">
        <f t="shared" si="6"/>
        <v>-0.31225999999992382</v>
      </c>
      <c r="O93" s="90">
        <f t="shared" si="7"/>
        <v>16.743685167742115</v>
      </c>
      <c r="P93" s="90">
        <f t="shared" si="8"/>
        <v>0.95697595999999996</v>
      </c>
      <c r="Q93" s="90">
        <f t="shared" si="9"/>
        <v>1.3260850000000026</v>
      </c>
      <c r="R93" s="90">
        <f t="shared" si="10"/>
        <v>0.83533332999999999</v>
      </c>
    </row>
    <row r="94" spans="1:18">
      <c r="A94" s="93">
        <v>2002</v>
      </c>
      <c r="B94" s="94">
        <v>4</v>
      </c>
      <c r="C94" s="90">
        <v>1201.6929399999999</v>
      </c>
      <c r="D94" s="90">
        <v>1123.4398699999999</v>
      </c>
      <c r="E94" s="90">
        <v>1255.52928</v>
      </c>
      <c r="F94" s="90">
        <v>463.44502699999998</v>
      </c>
      <c r="G94" s="90">
        <v>0.96187630000000002</v>
      </c>
      <c r="H94" s="90">
        <v>-18.399069999999998</v>
      </c>
      <c r="I94" s="90">
        <v>0.77383332999999999</v>
      </c>
      <c r="K94" s="90">
        <v>91</v>
      </c>
      <c r="L94" s="90">
        <f t="shared" si="6"/>
        <v>1.0049999999864667E-2</v>
      </c>
      <c r="M94" s="90">
        <f t="shared" si="6"/>
        <v>1.511929999999893</v>
      </c>
      <c r="N94" s="90">
        <f t="shared" si="6"/>
        <v>0.28812999999991007</v>
      </c>
      <c r="O94" s="90">
        <f t="shared" si="7"/>
        <v>18.864524167742104</v>
      </c>
      <c r="P94" s="90">
        <f t="shared" si="8"/>
        <v>0.96187630000000002</v>
      </c>
      <c r="Q94" s="90">
        <f t="shared" si="9"/>
        <v>0.33298500000000075</v>
      </c>
      <c r="R94" s="90">
        <f t="shared" si="10"/>
        <v>0.77383332999999999</v>
      </c>
    </row>
    <row r="95" spans="1:18">
      <c r="A95" s="93">
        <v>2003</v>
      </c>
      <c r="B95" s="94">
        <v>1</v>
      </c>
      <c r="C95" s="90">
        <v>1200.2823000000001</v>
      </c>
      <c r="D95" s="90">
        <v>1124.67426</v>
      </c>
      <c r="E95" s="90">
        <v>1255.2251000000001</v>
      </c>
      <c r="F95" s="90">
        <v>463.20467500000001</v>
      </c>
      <c r="G95" s="90">
        <v>0.99373016999999997</v>
      </c>
      <c r="H95" s="90">
        <v>-17.730974</v>
      </c>
      <c r="I95" s="90">
        <v>0.67191666999999999</v>
      </c>
      <c r="K95" s="90">
        <v>92</v>
      </c>
      <c r="L95" s="90">
        <f t="shared" si="6"/>
        <v>-1.4106399999998303</v>
      </c>
      <c r="M95" s="90">
        <f t="shared" si="6"/>
        <v>1.2343900000000758</v>
      </c>
      <c r="N95" s="90">
        <f t="shared" si="6"/>
        <v>-0.30417999999986023</v>
      </c>
      <c r="O95" s="90">
        <f t="shared" si="7"/>
        <v>18.624172167742131</v>
      </c>
      <c r="P95" s="90">
        <f t="shared" si="8"/>
        <v>0.99373016999999997</v>
      </c>
      <c r="Q95" s="90">
        <f t="shared" si="9"/>
        <v>0.66809599999999847</v>
      </c>
      <c r="R95" s="90">
        <f t="shared" si="10"/>
        <v>0.67191666999999999</v>
      </c>
    </row>
    <row r="96" spans="1:18">
      <c r="A96" s="93">
        <v>2003</v>
      </c>
      <c r="B96" s="94">
        <v>2</v>
      </c>
      <c r="C96" s="90">
        <v>1200.6185700000001</v>
      </c>
      <c r="D96" s="90">
        <v>1124.51027</v>
      </c>
      <c r="E96" s="90">
        <v>1255.2176099999999</v>
      </c>
      <c r="F96" s="90">
        <v>463.57068800000002</v>
      </c>
      <c r="G96" s="90">
        <v>0.87241431999999997</v>
      </c>
      <c r="H96" s="90">
        <v>-16.720077</v>
      </c>
      <c r="I96" s="90">
        <v>0.59041666999999998</v>
      </c>
      <c r="K96" s="90">
        <v>93</v>
      </c>
      <c r="L96" s="90">
        <f t="shared" si="6"/>
        <v>0.33627000000001317</v>
      </c>
      <c r="M96" s="90">
        <f t="shared" si="6"/>
        <v>-0.16399000000001251</v>
      </c>
      <c r="N96" s="90">
        <f t="shared" si="6"/>
        <v>-7.4900000001889566E-3</v>
      </c>
      <c r="O96" s="90">
        <f t="shared" si="7"/>
        <v>18.99018516774214</v>
      </c>
      <c r="P96" s="90">
        <f t="shared" si="8"/>
        <v>0.87241431999999997</v>
      </c>
      <c r="Q96" s="90">
        <f t="shared" si="9"/>
        <v>1.0108969999999999</v>
      </c>
      <c r="R96" s="90">
        <f t="shared" si="10"/>
        <v>0.59041666999999998</v>
      </c>
    </row>
    <row r="97" spans="1:18">
      <c r="A97" s="93">
        <v>2003</v>
      </c>
      <c r="B97" s="94">
        <v>3</v>
      </c>
      <c r="C97" s="90">
        <v>1200.8235400000001</v>
      </c>
      <c r="D97" s="90">
        <v>1125.4572900000001</v>
      </c>
      <c r="E97" s="90">
        <v>1255.107</v>
      </c>
      <c r="F97" s="90">
        <v>464.44716699999998</v>
      </c>
      <c r="G97" s="90">
        <v>1.0794554599999999</v>
      </c>
      <c r="H97" s="90">
        <v>-16.126351</v>
      </c>
      <c r="I97" s="90">
        <v>0.53508332999999997</v>
      </c>
      <c r="K97" s="90">
        <v>94</v>
      </c>
      <c r="L97" s="90">
        <f t="shared" si="6"/>
        <v>0.20497000000000298</v>
      </c>
      <c r="M97" s="90">
        <f t="shared" si="6"/>
        <v>0.94702000000006592</v>
      </c>
      <c r="N97" s="90">
        <f t="shared" si="6"/>
        <v>-0.11060999999995147</v>
      </c>
      <c r="O97" s="90">
        <f t="shared" si="7"/>
        <v>19.866664167742101</v>
      </c>
      <c r="P97" s="90">
        <f t="shared" si="8"/>
        <v>1.0794554599999999</v>
      </c>
      <c r="Q97" s="90">
        <f t="shared" si="9"/>
        <v>0.5937260000000002</v>
      </c>
      <c r="R97" s="90">
        <f t="shared" si="10"/>
        <v>0.53508332999999997</v>
      </c>
    </row>
    <row r="98" spans="1:18">
      <c r="A98" s="93">
        <v>2003</v>
      </c>
      <c r="B98" s="94">
        <v>4</v>
      </c>
      <c r="C98" s="90">
        <v>1201.54438</v>
      </c>
      <c r="D98" s="90">
        <v>1126.0903599999999</v>
      </c>
      <c r="E98" s="90">
        <v>1255.52584</v>
      </c>
      <c r="F98" s="90">
        <v>466.83191599999998</v>
      </c>
      <c r="G98" s="90">
        <v>0.70068238000000005</v>
      </c>
      <c r="H98" s="90">
        <v>-15.367288</v>
      </c>
      <c r="I98" s="90">
        <v>0.53533333000000005</v>
      </c>
      <c r="K98" s="90">
        <v>95</v>
      </c>
      <c r="L98" s="90">
        <f t="shared" si="6"/>
        <v>0.72083999999995285</v>
      </c>
      <c r="M98" s="90">
        <f t="shared" si="6"/>
        <v>0.63306999999986147</v>
      </c>
      <c r="N98" s="90">
        <f t="shared" si="6"/>
        <v>0.41884000000004562</v>
      </c>
      <c r="O98" s="90">
        <f t="shared" si="7"/>
        <v>22.251413167742101</v>
      </c>
      <c r="P98" s="90">
        <f t="shared" si="8"/>
        <v>0.70068238000000005</v>
      </c>
      <c r="Q98" s="90">
        <f t="shared" si="9"/>
        <v>0.75906299999999938</v>
      </c>
      <c r="R98" s="90">
        <f t="shared" si="10"/>
        <v>0.53533333000000005</v>
      </c>
    </row>
    <row r="99" spans="1:18">
      <c r="A99" s="93">
        <v>2004</v>
      </c>
      <c r="B99" s="94">
        <v>1</v>
      </c>
      <c r="C99" s="90">
        <v>1201.0315700000001</v>
      </c>
      <c r="D99" s="90">
        <v>1125.7777100000001</v>
      </c>
      <c r="E99" s="90">
        <v>1254.97729</v>
      </c>
      <c r="F99" s="90">
        <v>466.672687</v>
      </c>
      <c r="G99" s="90">
        <v>1.0181207699999999</v>
      </c>
      <c r="H99" s="90">
        <v>-15.037417</v>
      </c>
      <c r="I99" s="90">
        <v>0.51449999999999996</v>
      </c>
      <c r="K99" s="90">
        <v>96</v>
      </c>
      <c r="L99" s="90">
        <f t="shared" si="6"/>
        <v>-0.51280999999994492</v>
      </c>
      <c r="M99" s="90">
        <f t="shared" si="6"/>
        <v>-0.31264999999984866</v>
      </c>
      <c r="N99" s="90">
        <f t="shared" si="6"/>
        <v>-0.54854999999997744</v>
      </c>
      <c r="O99" s="90">
        <f t="shared" si="7"/>
        <v>22.092184167742118</v>
      </c>
      <c r="P99" s="90">
        <f t="shared" si="8"/>
        <v>1.0181207699999999</v>
      </c>
      <c r="Q99" s="90">
        <f t="shared" si="9"/>
        <v>0.32987100000000069</v>
      </c>
      <c r="R99" s="90">
        <f t="shared" si="10"/>
        <v>0.51449999999999996</v>
      </c>
    </row>
    <row r="100" spans="1:18">
      <c r="A100" s="93">
        <v>2004</v>
      </c>
      <c r="B100" s="94">
        <v>2</v>
      </c>
      <c r="C100" s="90">
        <v>1201.4708800000001</v>
      </c>
      <c r="D100" s="90">
        <v>1126.76178</v>
      </c>
      <c r="E100" s="90">
        <v>1255.0232800000001</v>
      </c>
      <c r="F100" s="90">
        <v>467.32083799999998</v>
      </c>
      <c r="G100" s="90">
        <v>1.02394114</v>
      </c>
      <c r="H100" s="90">
        <v>-14.361791</v>
      </c>
      <c r="I100" s="90">
        <v>0.51816667000000005</v>
      </c>
      <c r="K100" s="90">
        <v>97</v>
      </c>
      <c r="L100" s="90">
        <f t="shared" si="6"/>
        <v>0.43930999999997766</v>
      </c>
      <c r="M100" s="90">
        <f t="shared" si="6"/>
        <v>0.98406999999997424</v>
      </c>
      <c r="N100" s="90">
        <f t="shared" si="6"/>
        <v>4.599000000007436E-2</v>
      </c>
      <c r="O100" s="90">
        <f t="shared" si="7"/>
        <v>22.740335167742103</v>
      </c>
      <c r="P100" s="90">
        <f t="shared" si="8"/>
        <v>1.02394114</v>
      </c>
      <c r="Q100" s="90">
        <f t="shared" si="9"/>
        <v>0.67562599999999939</v>
      </c>
      <c r="R100" s="90">
        <f t="shared" si="10"/>
        <v>0.51816667000000005</v>
      </c>
    </row>
    <row r="101" spans="1:18">
      <c r="A101" s="93">
        <v>2004</v>
      </c>
      <c r="B101" s="94">
        <v>3</v>
      </c>
      <c r="C101" s="90">
        <v>1201.75819</v>
      </c>
      <c r="D101" s="90">
        <v>1127.54621</v>
      </c>
      <c r="E101" s="90">
        <v>1255.4458</v>
      </c>
      <c r="F101" s="90">
        <v>467.92819700000001</v>
      </c>
      <c r="G101" s="90">
        <v>0.96867913000000005</v>
      </c>
      <c r="H101" s="90">
        <v>-13.716237</v>
      </c>
      <c r="I101" s="90">
        <v>0.52733333000000004</v>
      </c>
      <c r="K101" s="90">
        <v>98</v>
      </c>
      <c r="L101" s="90">
        <f t="shared" si="6"/>
        <v>0.28730999999993401</v>
      </c>
      <c r="M101" s="90">
        <f t="shared" si="6"/>
        <v>0.78442999999992935</v>
      </c>
      <c r="N101" s="90">
        <f t="shared" si="6"/>
        <v>0.42251999999984946</v>
      </c>
      <c r="O101" s="90">
        <f t="shared" si="7"/>
        <v>23.347694167742134</v>
      </c>
      <c r="P101" s="90">
        <f t="shared" si="8"/>
        <v>0.96867913000000005</v>
      </c>
      <c r="Q101" s="90">
        <f t="shared" si="9"/>
        <v>0.64555400000000063</v>
      </c>
      <c r="R101" s="90">
        <f t="shared" si="10"/>
        <v>0.52733333000000004</v>
      </c>
    </row>
    <row r="102" spans="1:18">
      <c r="A102" s="93">
        <v>2004</v>
      </c>
      <c r="B102" s="94">
        <v>4</v>
      </c>
      <c r="C102" s="90">
        <v>1202.1624099999999</v>
      </c>
      <c r="D102" s="90">
        <v>1128.7415000000001</v>
      </c>
      <c r="E102" s="90">
        <v>1255.5530799999999</v>
      </c>
      <c r="F102" s="90">
        <v>469.86977999999999</v>
      </c>
      <c r="G102" s="90">
        <v>1.15648741</v>
      </c>
      <c r="H102" s="90">
        <v>-13.021333</v>
      </c>
      <c r="I102" s="90">
        <v>0.54041667000000004</v>
      </c>
      <c r="K102" s="90">
        <v>99</v>
      </c>
      <c r="L102" s="90">
        <f t="shared" si="6"/>
        <v>0.40421999999989566</v>
      </c>
      <c r="M102" s="90">
        <f t="shared" si="6"/>
        <v>1.1952900000001137</v>
      </c>
      <c r="N102" s="90">
        <f t="shared" si="6"/>
        <v>0.10727999999994609</v>
      </c>
      <c r="O102" s="90">
        <f t="shared" si="7"/>
        <v>25.289277167742114</v>
      </c>
      <c r="P102" s="90">
        <f t="shared" si="8"/>
        <v>1.15648741</v>
      </c>
      <c r="Q102" s="90">
        <f t="shared" si="9"/>
        <v>0.6949039999999993</v>
      </c>
      <c r="R102" s="90">
        <f t="shared" si="10"/>
        <v>0.54041667000000004</v>
      </c>
    </row>
    <row r="103" spans="1:18">
      <c r="A103" s="93">
        <v>2005</v>
      </c>
      <c r="B103" s="94">
        <v>1</v>
      </c>
      <c r="C103" s="90">
        <v>1202.5557699999999</v>
      </c>
      <c r="D103" s="90">
        <v>1129.5884699999999</v>
      </c>
      <c r="E103" s="90">
        <v>1255.99494</v>
      </c>
      <c r="F103" s="90">
        <v>469.655012</v>
      </c>
      <c r="G103" s="90">
        <v>0.96190664000000003</v>
      </c>
      <c r="H103" s="90">
        <v>-12.705679</v>
      </c>
      <c r="I103" s="90">
        <v>0.53383332999999999</v>
      </c>
      <c r="K103" s="90">
        <v>100</v>
      </c>
      <c r="L103" s="90">
        <f t="shared" si="6"/>
        <v>0.39336000000002969</v>
      </c>
      <c r="M103" s="90">
        <f t="shared" si="6"/>
        <v>0.84696999999982836</v>
      </c>
      <c r="N103" s="90">
        <f t="shared" si="6"/>
        <v>0.44186000000013337</v>
      </c>
      <c r="O103" s="90">
        <f t="shared" si="7"/>
        <v>25.074509167742121</v>
      </c>
      <c r="P103" s="90">
        <f t="shared" si="8"/>
        <v>0.96190664000000003</v>
      </c>
      <c r="Q103" s="90">
        <f t="shared" si="9"/>
        <v>0.31565400000000032</v>
      </c>
      <c r="R103" s="90">
        <f t="shared" si="10"/>
        <v>0.53383332999999999</v>
      </c>
    </row>
    <row r="104" spans="1:18">
      <c r="A104" s="93">
        <v>2005</v>
      </c>
      <c r="B104" s="94">
        <v>2</v>
      </c>
      <c r="C104" s="90">
        <v>1203.09835</v>
      </c>
      <c r="D104" s="90">
        <v>1131.74614</v>
      </c>
      <c r="E104" s="90">
        <v>1256.3129100000001</v>
      </c>
      <c r="F104" s="90">
        <v>473.327675</v>
      </c>
      <c r="G104" s="90">
        <v>1.0721250600000001</v>
      </c>
      <c r="H104" s="90">
        <v>-10.911823999999999</v>
      </c>
      <c r="I104" s="90">
        <v>0.52866667000000001</v>
      </c>
      <c r="K104" s="90">
        <v>101</v>
      </c>
      <c r="L104" s="90">
        <f t="shared" si="6"/>
        <v>0.54258000000004358</v>
      </c>
      <c r="M104" s="90">
        <f t="shared" si="6"/>
        <v>2.1576700000000528</v>
      </c>
      <c r="N104" s="90">
        <f t="shared" si="6"/>
        <v>0.31797000000005937</v>
      </c>
      <c r="O104" s="90">
        <f t="shared" si="7"/>
        <v>28.747172167742121</v>
      </c>
      <c r="P104" s="90">
        <f t="shared" si="8"/>
        <v>1.0721250600000001</v>
      </c>
      <c r="Q104" s="90">
        <f t="shared" si="9"/>
        <v>1.7938550000000006</v>
      </c>
      <c r="R104" s="90">
        <f t="shared" si="10"/>
        <v>0.52866667000000001</v>
      </c>
    </row>
    <row r="105" spans="1:18">
      <c r="A105" s="93">
        <v>2005</v>
      </c>
      <c r="B105" s="94">
        <v>3</v>
      </c>
      <c r="C105" s="90">
        <v>1203.22361</v>
      </c>
      <c r="D105" s="90">
        <v>1132.5483099999999</v>
      </c>
      <c r="E105" s="90">
        <v>1256.7339899999999</v>
      </c>
      <c r="F105" s="90">
        <v>473.87533200000001</v>
      </c>
      <c r="G105" s="90">
        <v>0.81596155999999997</v>
      </c>
      <c r="H105" s="90">
        <v>-9.5126246000000005</v>
      </c>
      <c r="I105" s="90">
        <v>0.53016666999999995</v>
      </c>
      <c r="K105" s="90">
        <v>102</v>
      </c>
      <c r="L105" s="90">
        <f t="shared" si="6"/>
        <v>0.12526000000002568</v>
      </c>
      <c r="M105" s="90">
        <f t="shared" si="6"/>
        <v>0.80216999999993277</v>
      </c>
      <c r="N105" s="90">
        <f t="shared" si="6"/>
        <v>0.42107999999984713</v>
      </c>
      <c r="O105" s="90">
        <f t="shared" si="7"/>
        <v>29.294829167742137</v>
      </c>
      <c r="P105" s="90">
        <f t="shared" si="8"/>
        <v>0.81596155999999997</v>
      </c>
      <c r="Q105" s="90">
        <f t="shared" si="9"/>
        <v>1.3991993999999988</v>
      </c>
      <c r="R105" s="90">
        <f t="shared" si="10"/>
        <v>0.53016666999999995</v>
      </c>
    </row>
    <row r="106" spans="1:18">
      <c r="A106" s="93">
        <v>2005</v>
      </c>
      <c r="B106" s="94">
        <v>4</v>
      </c>
      <c r="C106" s="90">
        <v>1203.6936900000001</v>
      </c>
      <c r="D106" s="90">
        <v>1132.7021099999999</v>
      </c>
      <c r="E106" s="90">
        <v>1257.0074199999999</v>
      </c>
      <c r="F106" s="90">
        <v>475.25857300000001</v>
      </c>
      <c r="G106" s="90">
        <v>1.13212691</v>
      </c>
      <c r="H106" s="90">
        <v>-8.7075595999999997</v>
      </c>
      <c r="I106" s="90">
        <v>0.58441666999999997</v>
      </c>
      <c r="K106" s="90">
        <v>103</v>
      </c>
      <c r="L106" s="90">
        <f t="shared" si="6"/>
        <v>0.47008000000005268</v>
      </c>
      <c r="M106" s="90">
        <f t="shared" si="6"/>
        <v>0.15380000000004657</v>
      </c>
      <c r="N106" s="90">
        <f t="shared" si="6"/>
        <v>0.27342999999996209</v>
      </c>
      <c r="O106" s="90">
        <f t="shared" si="7"/>
        <v>30.678070167742135</v>
      </c>
      <c r="P106" s="90">
        <f t="shared" si="8"/>
        <v>1.13212691</v>
      </c>
      <c r="Q106" s="90">
        <f t="shared" si="9"/>
        <v>0.80506500000000081</v>
      </c>
      <c r="R106" s="90">
        <f t="shared" si="10"/>
        <v>0.58441666999999997</v>
      </c>
    </row>
    <row r="107" spans="1:18">
      <c r="A107" s="93">
        <v>2006</v>
      </c>
      <c r="B107" s="94">
        <v>1</v>
      </c>
      <c r="C107" s="90">
        <v>1203.1490799999999</v>
      </c>
      <c r="D107" s="90">
        <v>1134.3756699999999</v>
      </c>
      <c r="E107" s="90">
        <v>1256.66939</v>
      </c>
      <c r="F107" s="90">
        <v>476.28731699999997</v>
      </c>
      <c r="G107" s="90">
        <v>1.02869335</v>
      </c>
      <c r="H107" s="90">
        <v>-8.1469611000000004</v>
      </c>
      <c r="I107" s="90">
        <v>0.65149999999999997</v>
      </c>
      <c r="K107" s="90">
        <v>104</v>
      </c>
      <c r="L107" s="90">
        <f t="shared" si="6"/>
        <v>-0.54461000000014792</v>
      </c>
      <c r="M107" s="90">
        <f t="shared" si="6"/>
        <v>1.6735599999999522</v>
      </c>
      <c r="N107" s="90">
        <f t="shared" si="6"/>
        <v>-0.3380299999998897</v>
      </c>
      <c r="O107" s="90">
        <f t="shared" si="7"/>
        <v>31.706814167742095</v>
      </c>
      <c r="P107" s="90">
        <f t="shared" si="8"/>
        <v>1.02869335</v>
      </c>
      <c r="Q107" s="90">
        <f t="shared" si="9"/>
        <v>0.56059849999999933</v>
      </c>
      <c r="R107" s="90">
        <f t="shared" si="10"/>
        <v>0.65149999999999997</v>
      </c>
    </row>
    <row r="108" spans="1:18">
      <c r="A108" s="93">
        <v>2006</v>
      </c>
      <c r="B108" s="94">
        <v>2</v>
      </c>
      <c r="C108" s="90">
        <v>1203.6445699999999</v>
      </c>
      <c r="D108" s="90">
        <v>1135.4690399999999</v>
      </c>
      <c r="E108" s="90">
        <v>1257.22434</v>
      </c>
      <c r="F108" s="90">
        <v>476.49079699999999</v>
      </c>
      <c r="G108" s="90">
        <v>0.83883932000000005</v>
      </c>
      <c r="H108" s="90">
        <v>-6.9265867999999999</v>
      </c>
      <c r="I108" s="90">
        <v>0.71991667000000004</v>
      </c>
      <c r="K108" s="90">
        <v>105</v>
      </c>
      <c r="L108" s="90">
        <f t="shared" si="6"/>
        <v>0.49549000000001797</v>
      </c>
      <c r="M108" s="90">
        <f t="shared" si="6"/>
        <v>1.0933700000000499</v>
      </c>
      <c r="N108" s="90">
        <f t="shared" si="6"/>
        <v>0.55494999999996253</v>
      </c>
      <c r="O108" s="90">
        <f t="shared" si="7"/>
        <v>31.910294167742109</v>
      </c>
      <c r="P108" s="90">
        <f t="shared" si="8"/>
        <v>0.83883932000000005</v>
      </c>
      <c r="Q108" s="90">
        <f t="shared" si="9"/>
        <v>1.2203743000000005</v>
      </c>
      <c r="R108" s="90">
        <f t="shared" si="10"/>
        <v>0.71991667000000004</v>
      </c>
    </row>
    <row r="109" spans="1:18">
      <c r="A109" s="93">
        <v>2006</v>
      </c>
      <c r="B109" s="94">
        <v>3</v>
      </c>
      <c r="C109" s="90">
        <v>1203.54574</v>
      </c>
      <c r="D109" s="90">
        <v>1136.20822</v>
      </c>
      <c r="E109" s="90">
        <v>1257.52712</v>
      </c>
      <c r="F109" s="90">
        <v>478.09486500000003</v>
      </c>
      <c r="G109" s="90">
        <v>1.10911395</v>
      </c>
      <c r="H109" s="90">
        <v>-5.7193607000000002</v>
      </c>
      <c r="I109" s="90">
        <v>0.80316666999999997</v>
      </c>
      <c r="K109" s="90">
        <v>106</v>
      </c>
      <c r="L109" s="90">
        <f t="shared" si="6"/>
        <v>-9.8829999999907159E-2</v>
      </c>
      <c r="M109" s="90">
        <f t="shared" si="6"/>
        <v>0.73918000000003303</v>
      </c>
      <c r="N109" s="90">
        <f t="shared" si="6"/>
        <v>0.30277999999998428</v>
      </c>
      <c r="O109" s="90">
        <f t="shared" si="7"/>
        <v>33.514362167742149</v>
      </c>
      <c r="P109" s="90">
        <f t="shared" si="8"/>
        <v>1.10911395</v>
      </c>
      <c r="Q109" s="90">
        <f t="shared" si="9"/>
        <v>1.2072260999999997</v>
      </c>
      <c r="R109" s="90">
        <f t="shared" si="10"/>
        <v>0.80316666999999997</v>
      </c>
    </row>
    <row r="110" spans="1:18">
      <c r="A110" s="93">
        <v>2006</v>
      </c>
      <c r="B110" s="94">
        <v>4</v>
      </c>
      <c r="C110" s="90">
        <v>1203.96462</v>
      </c>
      <c r="D110" s="90">
        <v>1137.2323100000001</v>
      </c>
      <c r="E110" s="90">
        <v>1257.7166</v>
      </c>
      <c r="F110" s="90">
        <v>478.40689700000001</v>
      </c>
      <c r="G110" s="90">
        <v>0.66375300999999998</v>
      </c>
      <c r="H110" s="90">
        <v>-4.5288722999999997</v>
      </c>
      <c r="I110" s="90">
        <v>0.89866667</v>
      </c>
      <c r="K110" s="90">
        <v>107</v>
      </c>
      <c r="L110" s="90">
        <f t="shared" si="6"/>
        <v>0.41887999999994463</v>
      </c>
      <c r="M110" s="90">
        <f t="shared" si="6"/>
        <v>1.0240900000001147</v>
      </c>
      <c r="N110" s="90">
        <f t="shared" si="6"/>
        <v>0.1894800000000032</v>
      </c>
      <c r="O110" s="90">
        <f t="shared" si="7"/>
        <v>33.826394167742137</v>
      </c>
      <c r="P110" s="90">
        <f t="shared" si="8"/>
        <v>0.66375300999999998</v>
      </c>
      <c r="Q110" s="90">
        <f t="shared" si="9"/>
        <v>1.1904884000000004</v>
      </c>
      <c r="R110" s="90">
        <f t="shared" si="10"/>
        <v>0.89866667</v>
      </c>
    </row>
    <row r="111" spans="1:18">
      <c r="A111" s="93">
        <v>2007</v>
      </c>
      <c r="B111" s="94">
        <v>1</v>
      </c>
      <c r="C111" s="90">
        <v>1203.39014</v>
      </c>
      <c r="D111" s="90">
        <v>1136.8098</v>
      </c>
      <c r="E111" s="90">
        <v>1257.5474099999999</v>
      </c>
      <c r="F111" s="90">
        <v>479.206277</v>
      </c>
      <c r="G111" s="90">
        <v>0.94506831999999996</v>
      </c>
      <c r="H111" s="90">
        <v>-2.9802127</v>
      </c>
      <c r="I111" s="90">
        <v>0.95341666999999997</v>
      </c>
      <c r="K111" s="90">
        <v>108</v>
      </c>
      <c r="L111" s="90">
        <f t="shared" si="6"/>
        <v>-0.57447999999999411</v>
      </c>
      <c r="M111" s="90">
        <f t="shared" si="6"/>
        <v>-0.42251000000010208</v>
      </c>
      <c r="N111" s="90">
        <f t="shared" si="6"/>
        <v>-0.16919000000007145</v>
      </c>
      <c r="O111" s="90">
        <f t="shared" si="7"/>
        <v>34.625774167742122</v>
      </c>
      <c r="P111" s="90">
        <f t="shared" si="8"/>
        <v>0.94506831999999996</v>
      </c>
      <c r="Q111" s="90">
        <f t="shared" si="9"/>
        <v>1.5486595999999997</v>
      </c>
      <c r="R111" s="90">
        <f t="shared" si="10"/>
        <v>0.95341666999999997</v>
      </c>
    </row>
    <row r="112" spans="1:18">
      <c r="A112" s="93">
        <v>2007</v>
      </c>
      <c r="B112" s="94">
        <v>2</v>
      </c>
      <c r="C112" s="90">
        <v>1204.0663099999999</v>
      </c>
      <c r="D112" s="90">
        <v>1137.74172</v>
      </c>
      <c r="E112" s="90">
        <v>1258.1277700000001</v>
      </c>
      <c r="F112" s="90">
        <v>479.90049800000003</v>
      </c>
      <c r="G112" s="90">
        <v>0.77721538000000001</v>
      </c>
      <c r="H112" s="90">
        <v>-2.0795743</v>
      </c>
      <c r="I112" s="90">
        <v>1.014</v>
      </c>
      <c r="K112" s="90">
        <v>109</v>
      </c>
      <c r="L112" s="90">
        <f t="shared" si="6"/>
        <v>0.67616999999995642</v>
      </c>
      <c r="M112" s="90">
        <f t="shared" si="6"/>
        <v>0.93191999999999098</v>
      </c>
      <c r="N112" s="90">
        <f t="shared" si="6"/>
        <v>0.5803600000001552</v>
      </c>
      <c r="O112" s="90">
        <f t="shared" si="7"/>
        <v>35.31999516774215</v>
      </c>
      <c r="P112" s="90">
        <f t="shared" si="8"/>
        <v>0.77721538000000001</v>
      </c>
      <c r="Q112" s="90">
        <f t="shared" si="9"/>
        <v>0.90063840000000006</v>
      </c>
      <c r="R112" s="90">
        <f t="shared" si="10"/>
        <v>1.014</v>
      </c>
    </row>
    <row r="113" spans="1:18">
      <c r="A113" s="93">
        <v>2007</v>
      </c>
      <c r="B113" s="94">
        <v>3</v>
      </c>
      <c r="C113" s="90">
        <v>1203.6634300000001</v>
      </c>
      <c r="D113" s="90">
        <v>1137.06927</v>
      </c>
      <c r="E113" s="90">
        <v>1258.11051</v>
      </c>
      <c r="F113" s="90">
        <v>480.60042399999998</v>
      </c>
      <c r="G113" s="90">
        <v>0.55375538000000002</v>
      </c>
      <c r="H113" s="90">
        <v>-0.62316170000000004</v>
      </c>
      <c r="I113" s="90">
        <v>1.12116667</v>
      </c>
      <c r="K113" s="90">
        <v>110</v>
      </c>
      <c r="L113" s="90">
        <f t="shared" si="6"/>
        <v>-0.40287999999986823</v>
      </c>
      <c r="M113" s="90">
        <f t="shared" si="6"/>
        <v>-0.67245000000002619</v>
      </c>
      <c r="N113" s="90">
        <f t="shared" si="6"/>
        <v>-1.7260000000078435E-2</v>
      </c>
      <c r="O113" s="90">
        <f t="shared" si="7"/>
        <v>36.019921167742098</v>
      </c>
      <c r="P113" s="90">
        <f t="shared" si="8"/>
        <v>0.55375538000000002</v>
      </c>
      <c r="Q113" s="90">
        <f t="shared" si="9"/>
        <v>1.4564125999999999</v>
      </c>
      <c r="R113" s="90">
        <f t="shared" si="10"/>
        <v>1.12116667</v>
      </c>
    </row>
    <row r="114" spans="1:18">
      <c r="A114" s="93">
        <v>2007</v>
      </c>
      <c r="B114" s="94">
        <v>4</v>
      </c>
      <c r="C114" s="90">
        <v>1204.0863999999999</v>
      </c>
      <c r="D114" s="90">
        <v>1137.37691</v>
      </c>
      <c r="E114" s="90">
        <v>1258.1967</v>
      </c>
      <c r="F114" s="90">
        <v>480.58493600000003</v>
      </c>
      <c r="G114" s="90">
        <v>0.86187729000000002</v>
      </c>
      <c r="H114" s="90">
        <v>0.27716415999999999</v>
      </c>
      <c r="I114" s="90">
        <v>1.1764166700000001</v>
      </c>
      <c r="K114" s="90">
        <v>111</v>
      </c>
      <c r="L114" s="90">
        <f t="shared" si="6"/>
        <v>0.42296999999985019</v>
      </c>
      <c r="M114" s="90">
        <f t="shared" si="6"/>
        <v>0.30763999999999214</v>
      </c>
      <c r="N114" s="90">
        <f t="shared" si="6"/>
        <v>8.6189999999987776E-2</v>
      </c>
      <c r="O114" s="90">
        <f t="shared" si="7"/>
        <v>36.00443316774215</v>
      </c>
      <c r="P114" s="90">
        <f t="shared" si="8"/>
        <v>0.86187729000000002</v>
      </c>
      <c r="Q114" s="90">
        <f t="shared" si="9"/>
        <v>0.90032586000000003</v>
      </c>
      <c r="R114" s="90">
        <f t="shared" si="10"/>
        <v>1.1764166700000001</v>
      </c>
    </row>
    <row r="115" spans="1:18">
      <c r="A115" s="93">
        <v>2008</v>
      </c>
      <c r="B115" s="94">
        <v>1</v>
      </c>
      <c r="C115" s="90">
        <v>1202.3875700000001</v>
      </c>
      <c r="D115" s="90">
        <v>1134.00207</v>
      </c>
      <c r="E115" s="90">
        <v>1256.6739600000001</v>
      </c>
      <c r="F115" s="90">
        <v>480.43665499999997</v>
      </c>
      <c r="G115" s="90">
        <v>0.56007377999999997</v>
      </c>
      <c r="H115" s="90">
        <v>3.6399352299999999</v>
      </c>
      <c r="I115" s="90">
        <v>1.11566667</v>
      </c>
      <c r="K115" s="90">
        <v>112</v>
      </c>
      <c r="L115" s="90">
        <f t="shared" si="6"/>
        <v>-1.6988299999998162</v>
      </c>
      <c r="M115" s="90">
        <f t="shared" si="6"/>
        <v>-3.3748399999999492</v>
      </c>
      <c r="N115" s="90">
        <f t="shared" si="6"/>
        <v>-1.5227399999998852</v>
      </c>
      <c r="O115" s="90">
        <f t="shared" si="7"/>
        <v>35.856152167742096</v>
      </c>
      <c r="P115" s="90">
        <f t="shared" si="8"/>
        <v>0.56007377999999997</v>
      </c>
      <c r="Q115" s="90">
        <f t="shared" si="9"/>
        <v>3.36277107</v>
      </c>
      <c r="R115" s="90">
        <f t="shared" si="10"/>
        <v>1.11566667</v>
      </c>
    </row>
    <row r="116" spans="1:18">
      <c r="A116" s="93">
        <v>2008</v>
      </c>
      <c r="B116" s="94">
        <v>2</v>
      </c>
      <c r="C116" s="90">
        <v>1200.82383</v>
      </c>
      <c r="D116" s="90">
        <v>1133.37112</v>
      </c>
      <c r="E116" s="90">
        <v>1256.6142</v>
      </c>
      <c r="F116" s="90">
        <v>479.45183900000001</v>
      </c>
      <c r="G116" s="90">
        <v>0.33324706999999998</v>
      </c>
      <c r="H116" s="90">
        <v>3.6834333699999999</v>
      </c>
      <c r="I116" s="90">
        <v>1.2099166699999999</v>
      </c>
      <c r="K116" s="90">
        <v>113</v>
      </c>
      <c r="L116" s="90">
        <f t="shared" si="6"/>
        <v>-1.5637400000000525</v>
      </c>
      <c r="M116" s="90">
        <f t="shared" si="6"/>
        <v>-0.63094999999998436</v>
      </c>
      <c r="N116" s="90">
        <f t="shared" si="6"/>
        <v>-5.9760000000096625E-2</v>
      </c>
      <c r="O116" s="90">
        <f t="shared" si="7"/>
        <v>34.871336167742129</v>
      </c>
      <c r="P116" s="90">
        <f t="shared" si="8"/>
        <v>0.33324706999999998</v>
      </c>
      <c r="Q116" s="90">
        <f t="shared" si="9"/>
        <v>4.3498140000000074E-2</v>
      </c>
      <c r="R116" s="90">
        <f t="shared" si="10"/>
        <v>1.2099166699999999</v>
      </c>
    </row>
    <row r="117" spans="1:18">
      <c r="A117" s="93">
        <v>2008</v>
      </c>
      <c r="B117" s="94">
        <v>3</v>
      </c>
      <c r="C117" s="90">
        <v>1198.51638</v>
      </c>
      <c r="D117" s="90">
        <v>1128.9638199999999</v>
      </c>
      <c r="E117" s="90">
        <v>1255.6269600000001</v>
      </c>
      <c r="F117" s="90">
        <v>476.71749799999998</v>
      </c>
      <c r="G117" s="90">
        <v>0.42715489000000001</v>
      </c>
      <c r="H117" s="90">
        <v>3.6330313699999999</v>
      </c>
      <c r="I117" s="90">
        <v>1.23941667</v>
      </c>
      <c r="K117" s="90">
        <v>114</v>
      </c>
      <c r="L117" s="90">
        <f t="shared" si="6"/>
        <v>-2.3074500000000171</v>
      </c>
      <c r="M117" s="90">
        <f t="shared" si="6"/>
        <v>-4.4073000000000775</v>
      </c>
      <c r="N117" s="90">
        <f t="shared" si="6"/>
        <v>-0.98723999999992884</v>
      </c>
      <c r="O117" s="90">
        <f t="shared" si="7"/>
        <v>32.1369951677421</v>
      </c>
      <c r="P117" s="90">
        <f t="shared" si="8"/>
        <v>0.42715489000000001</v>
      </c>
      <c r="Q117" s="90">
        <f t="shared" si="9"/>
        <v>-5.0402000000000058E-2</v>
      </c>
      <c r="R117" s="90">
        <f t="shared" si="10"/>
        <v>1.23941667</v>
      </c>
    </row>
    <row r="118" spans="1:18">
      <c r="A118" s="93">
        <v>2008</v>
      </c>
      <c r="B118" s="94">
        <v>4</v>
      </c>
      <c r="C118" s="90">
        <v>1197.22236</v>
      </c>
      <c r="D118" s="90">
        <v>1124.18733</v>
      </c>
      <c r="E118" s="90">
        <v>1254.04045</v>
      </c>
      <c r="F118" s="90">
        <v>473.76021700000001</v>
      </c>
      <c r="G118" s="90">
        <v>-6.5687599999999999E-2</v>
      </c>
      <c r="H118" s="90">
        <v>2.74303841</v>
      </c>
      <c r="I118" s="90">
        <v>1.05258333</v>
      </c>
      <c r="K118" s="90">
        <v>115</v>
      </c>
      <c r="L118" s="90">
        <f t="shared" si="6"/>
        <v>-1.2940200000000459</v>
      </c>
      <c r="M118" s="90">
        <f t="shared" si="6"/>
        <v>-4.776489999999967</v>
      </c>
      <c r="N118" s="90">
        <f t="shared" si="6"/>
        <v>-1.5865100000000893</v>
      </c>
      <c r="O118" s="90">
        <f t="shared" si="7"/>
        <v>29.179714167742134</v>
      </c>
      <c r="P118" s="90">
        <f t="shared" si="8"/>
        <v>-6.5687599999999999E-2</v>
      </c>
      <c r="Q118" s="90">
        <f t="shared" si="9"/>
        <v>-0.88999295999999983</v>
      </c>
      <c r="R118" s="90">
        <f t="shared" si="10"/>
        <v>1.05258333</v>
      </c>
    </row>
    <row r="119" spans="1:18">
      <c r="A119" s="93">
        <v>2009</v>
      </c>
      <c r="B119" s="94">
        <v>1</v>
      </c>
      <c r="C119" s="90">
        <v>1195.63105</v>
      </c>
      <c r="D119" s="90">
        <v>1109.8047300000001</v>
      </c>
      <c r="E119" s="90">
        <v>1251.5144499999999</v>
      </c>
      <c r="F119" s="90">
        <v>467.09885800000001</v>
      </c>
      <c r="G119" s="90">
        <v>-0.16214899999999999</v>
      </c>
      <c r="H119" s="90">
        <v>2.1422566299999999</v>
      </c>
      <c r="I119" s="90">
        <v>0.49758332999999999</v>
      </c>
      <c r="K119" s="90">
        <v>116</v>
      </c>
      <c r="L119" s="90">
        <f t="shared" si="6"/>
        <v>-1.5913100000000213</v>
      </c>
      <c r="M119" s="90">
        <f t="shared" si="6"/>
        <v>-14.382599999999911</v>
      </c>
      <c r="N119" s="90">
        <f t="shared" si="6"/>
        <v>-2.5260000000000673</v>
      </c>
      <c r="O119" s="90">
        <f t="shared" si="7"/>
        <v>22.518355167742129</v>
      </c>
      <c r="P119" s="90">
        <f t="shared" si="8"/>
        <v>-0.16214899999999999</v>
      </c>
      <c r="Q119" s="90">
        <f t="shared" si="9"/>
        <v>-0.60078178000000015</v>
      </c>
      <c r="R119" s="90">
        <f t="shared" si="10"/>
        <v>0.49758332999999999</v>
      </c>
    </row>
    <row r="120" spans="1:18">
      <c r="A120" s="93">
        <v>2009</v>
      </c>
      <c r="B120" s="94">
        <v>2</v>
      </c>
      <c r="C120" s="90">
        <v>1194.3646200000001</v>
      </c>
      <c r="D120" s="90">
        <v>1110.3316400000001</v>
      </c>
      <c r="E120" s="90">
        <v>1250.99119</v>
      </c>
      <c r="F120" s="90">
        <v>464.32214399999998</v>
      </c>
      <c r="G120" s="90">
        <v>0.28956704999999999</v>
      </c>
      <c r="H120" s="90">
        <v>1.0416162600000001</v>
      </c>
      <c r="I120" s="90">
        <v>0.33558333000000001</v>
      </c>
      <c r="K120" s="90">
        <v>117</v>
      </c>
      <c r="L120" s="90">
        <f t="shared" si="6"/>
        <v>-1.2664299999999002</v>
      </c>
      <c r="M120" s="90">
        <f t="shared" si="6"/>
        <v>0.52691000000004351</v>
      </c>
      <c r="N120" s="90">
        <f t="shared" si="6"/>
        <v>-0.52325999999993655</v>
      </c>
      <c r="O120" s="90">
        <f t="shared" si="7"/>
        <v>19.741641167742102</v>
      </c>
      <c r="P120" s="90">
        <f t="shared" si="8"/>
        <v>0.28956704999999999</v>
      </c>
      <c r="Q120" s="90">
        <f t="shared" si="9"/>
        <v>-1.1006403699999998</v>
      </c>
      <c r="R120" s="90">
        <f t="shared" si="10"/>
        <v>0.33558333000000001</v>
      </c>
    </row>
    <row r="121" spans="1:18">
      <c r="A121" s="93">
        <v>2009</v>
      </c>
      <c r="B121" s="94">
        <v>3</v>
      </c>
      <c r="C121" s="90">
        <v>1195.2507599999999</v>
      </c>
      <c r="D121" s="90">
        <v>1111.1481900000001</v>
      </c>
      <c r="E121" s="90">
        <v>1251.1821600000001</v>
      </c>
      <c r="F121" s="90">
        <v>463.12929500000001</v>
      </c>
      <c r="G121" s="90">
        <v>-0.14665639999999999</v>
      </c>
      <c r="H121" s="90">
        <v>1.13284794</v>
      </c>
      <c r="I121" s="90">
        <v>0.21758332999999999</v>
      </c>
      <c r="K121" s="90">
        <v>118</v>
      </c>
      <c r="L121" s="90">
        <f t="shared" si="6"/>
        <v>0.88613999999984117</v>
      </c>
      <c r="M121" s="90">
        <f t="shared" si="6"/>
        <v>0.81655000000000655</v>
      </c>
      <c r="N121" s="90">
        <f t="shared" si="6"/>
        <v>0.19097000000010667</v>
      </c>
      <c r="O121" s="90">
        <f t="shared" si="7"/>
        <v>18.548792167742135</v>
      </c>
      <c r="P121" s="90">
        <f t="shared" si="8"/>
        <v>-0.14665639999999999</v>
      </c>
      <c r="Q121" s="90">
        <f t="shared" si="9"/>
        <v>9.1231679999999926E-2</v>
      </c>
      <c r="R121" s="90">
        <f t="shared" si="10"/>
        <v>0.21758332999999999</v>
      </c>
    </row>
    <row r="122" spans="1:18">
      <c r="A122" s="93">
        <v>2009</v>
      </c>
      <c r="B122" s="94">
        <v>4</v>
      </c>
      <c r="C122" s="90">
        <v>1195.3497299999999</v>
      </c>
      <c r="D122" s="90">
        <v>1110.3998200000001</v>
      </c>
      <c r="E122" s="90">
        <v>1251.08581</v>
      </c>
      <c r="F122" s="90">
        <v>462.040953</v>
      </c>
      <c r="G122" s="90">
        <v>8.8487270000000007E-2</v>
      </c>
      <c r="H122" s="90">
        <v>0.72580297000000005</v>
      </c>
      <c r="I122" s="90">
        <v>0.18074999999999999</v>
      </c>
      <c r="K122" s="90">
        <v>119</v>
      </c>
      <c r="L122" s="90">
        <f t="shared" si="6"/>
        <v>9.897000000000844E-2</v>
      </c>
      <c r="M122" s="90">
        <f t="shared" si="6"/>
        <v>-0.74837000000002263</v>
      </c>
      <c r="N122" s="90">
        <f t="shared" si="6"/>
        <v>-9.6350000000029468E-2</v>
      </c>
      <c r="O122" s="90">
        <f t="shared" si="7"/>
        <v>17.460450167742124</v>
      </c>
      <c r="P122" s="90">
        <f t="shared" si="8"/>
        <v>8.8487270000000007E-2</v>
      </c>
      <c r="Q122" s="90">
        <f t="shared" si="9"/>
        <v>-0.40704496999999995</v>
      </c>
      <c r="R122" s="90">
        <f t="shared" si="10"/>
        <v>0.18074999999999999</v>
      </c>
    </row>
    <row r="123" spans="1:18">
      <c r="A123" s="93">
        <v>2010</v>
      </c>
      <c r="B123" s="94">
        <v>1</v>
      </c>
      <c r="C123" s="90">
        <v>1194.83053</v>
      </c>
      <c r="D123" s="90">
        <v>1107.85052</v>
      </c>
      <c r="E123" s="90">
        <v>1250.5439899999999</v>
      </c>
      <c r="F123" s="90">
        <v>460.517019</v>
      </c>
      <c r="G123" s="90">
        <v>3.7006009999999999E-2</v>
      </c>
      <c r="H123" s="90">
        <v>0</v>
      </c>
      <c r="I123" s="90">
        <v>0.16133333</v>
      </c>
      <c r="K123" s="90">
        <v>120</v>
      </c>
      <c r="L123" s="90">
        <f t="shared" si="6"/>
        <v>-0.51919999999995525</v>
      </c>
      <c r="M123" s="90">
        <f t="shared" si="6"/>
        <v>-2.5493000000001302</v>
      </c>
      <c r="N123" s="90">
        <f t="shared" si="6"/>
        <v>-0.54182000000014341</v>
      </c>
      <c r="O123" s="90">
        <f t="shared" si="7"/>
        <v>15.936516167742127</v>
      </c>
      <c r="P123" s="90">
        <f t="shared" si="8"/>
        <v>3.7006009999999999E-2</v>
      </c>
      <c r="Q123" s="90">
        <f t="shared" si="9"/>
        <v>-0.72580297000000005</v>
      </c>
      <c r="R123" s="90">
        <f t="shared" si="10"/>
        <v>0.16133333</v>
      </c>
    </row>
    <row r="124" spans="1:18">
      <c r="A124" s="93">
        <v>2010</v>
      </c>
      <c r="B124" s="94">
        <v>2</v>
      </c>
      <c r="C124" s="90">
        <v>1195.0609400000001</v>
      </c>
      <c r="D124" s="90">
        <v>1107.0216600000001</v>
      </c>
      <c r="E124" s="90">
        <v>1250.42642</v>
      </c>
      <c r="F124" s="90">
        <v>460.58122300000002</v>
      </c>
      <c r="G124" s="90">
        <v>-1.87767E-2</v>
      </c>
      <c r="H124" s="90">
        <v>0.18884661999999999</v>
      </c>
      <c r="I124" s="90">
        <v>0.19975000000000001</v>
      </c>
      <c r="K124" s="90">
        <v>121</v>
      </c>
      <c r="L124" s="90">
        <f t="shared" si="6"/>
        <v>0.23041000000011991</v>
      </c>
      <c r="M124" s="90">
        <f t="shared" si="6"/>
        <v>-0.82885999999984961</v>
      </c>
      <c r="N124" s="90">
        <f t="shared" si="6"/>
        <v>-0.11756999999988693</v>
      </c>
      <c r="O124" s="90">
        <f t="shared" si="7"/>
        <v>16.000720167742145</v>
      </c>
      <c r="P124" s="90">
        <f t="shared" si="8"/>
        <v>-1.87767E-2</v>
      </c>
      <c r="Q124" s="90">
        <f t="shared" si="9"/>
        <v>0.18884661999999999</v>
      </c>
      <c r="R124" s="90">
        <f t="shared" si="10"/>
        <v>0.19975000000000001</v>
      </c>
    </row>
    <row r="125" spans="1:18">
      <c r="A125" s="93">
        <v>2010</v>
      </c>
      <c r="B125" s="94">
        <v>3</v>
      </c>
      <c r="C125" s="90">
        <v>1194.66003</v>
      </c>
      <c r="D125" s="90">
        <v>1105.2427600000001</v>
      </c>
      <c r="E125" s="90">
        <v>1250.6918000000001</v>
      </c>
      <c r="F125" s="90">
        <v>459.09421800000001</v>
      </c>
      <c r="G125" s="90">
        <v>0.11210623</v>
      </c>
      <c r="H125" s="90">
        <v>-0.52680450000000001</v>
      </c>
      <c r="I125" s="90">
        <v>0.25383333000000002</v>
      </c>
      <c r="K125" s="90">
        <v>122</v>
      </c>
      <c r="L125" s="90">
        <f t="shared" si="6"/>
        <v>-0.40091000000006716</v>
      </c>
      <c r="M125" s="90">
        <f t="shared" si="6"/>
        <v>-1.7789000000000215</v>
      </c>
      <c r="N125" s="90">
        <f t="shared" si="6"/>
        <v>0.26538000000005013</v>
      </c>
      <c r="O125" s="90">
        <f t="shared" si="7"/>
        <v>14.513715167742134</v>
      </c>
      <c r="P125" s="90">
        <f t="shared" si="8"/>
        <v>0.11210623</v>
      </c>
      <c r="Q125" s="90">
        <f t="shared" si="9"/>
        <v>-0.71565111999999997</v>
      </c>
      <c r="R125" s="90">
        <f t="shared" si="10"/>
        <v>0.25383333000000002</v>
      </c>
    </row>
    <row r="126" spans="1:18">
      <c r="A126" s="93">
        <v>2010</v>
      </c>
      <c r="B126" s="94">
        <v>4</v>
      </c>
      <c r="C126" s="90">
        <v>1194.86331</v>
      </c>
      <c r="D126" s="90">
        <v>1103.9634100000001</v>
      </c>
      <c r="E126" s="90">
        <v>1250.9026699999999</v>
      </c>
      <c r="F126" s="90">
        <v>457.97233199999999</v>
      </c>
      <c r="G126" s="90">
        <v>6.1715350000000002E-2</v>
      </c>
      <c r="H126" s="90">
        <v>-0.90428379999999997</v>
      </c>
      <c r="I126" s="90">
        <v>0.25516666999999998</v>
      </c>
      <c r="K126" s="90">
        <v>123</v>
      </c>
      <c r="L126" s="90">
        <f t="shared" si="6"/>
        <v>0.20327999999994972</v>
      </c>
      <c r="M126" s="90">
        <f t="shared" si="6"/>
        <v>-1.2793500000000222</v>
      </c>
      <c r="N126" s="90">
        <f t="shared" si="6"/>
        <v>0.2108699999998862</v>
      </c>
      <c r="O126" s="90">
        <f t="shared" si="7"/>
        <v>13.391829167742117</v>
      </c>
      <c r="P126" s="90">
        <f t="shared" si="8"/>
        <v>6.1715350000000002E-2</v>
      </c>
      <c r="Q126" s="90">
        <f t="shared" si="9"/>
        <v>-0.37747929999999996</v>
      </c>
      <c r="R126" s="90">
        <f t="shared" si="10"/>
        <v>0.25516666999999998</v>
      </c>
    </row>
    <row r="127" spans="1:18">
      <c r="A127" s="93">
        <v>2011</v>
      </c>
      <c r="B127" s="94">
        <v>1</v>
      </c>
      <c r="C127" s="90">
        <v>1193.96576</v>
      </c>
      <c r="D127" s="90">
        <v>1102.3176699999999</v>
      </c>
      <c r="E127" s="90">
        <v>1250.87618</v>
      </c>
      <c r="F127" s="90">
        <v>458.00736499999999</v>
      </c>
      <c r="G127" s="90">
        <v>-0.1165083</v>
      </c>
      <c r="H127" s="90">
        <v>-1.6055245</v>
      </c>
      <c r="I127" s="90">
        <v>0.27300000000000002</v>
      </c>
      <c r="K127" s="90">
        <v>124</v>
      </c>
      <c r="L127" s="90">
        <f t="shared" si="6"/>
        <v>-0.89754999999991014</v>
      </c>
      <c r="M127" s="90">
        <f t="shared" si="6"/>
        <v>-1.6457400000001599</v>
      </c>
      <c r="N127" s="90">
        <f t="shared" si="6"/>
        <v>-2.648999999996704E-2</v>
      </c>
      <c r="O127" s="90">
        <f t="shared" si="7"/>
        <v>13.426862167742115</v>
      </c>
      <c r="P127" s="90">
        <f t="shared" si="8"/>
        <v>-0.1165083</v>
      </c>
      <c r="Q127" s="90">
        <f t="shared" si="9"/>
        <v>-0.70124070000000005</v>
      </c>
      <c r="R127" s="90">
        <f t="shared" si="10"/>
        <v>0.27300000000000002</v>
      </c>
    </row>
    <row r="128" spans="1:18">
      <c r="A128" s="93">
        <v>2011</v>
      </c>
      <c r="B128" s="94">
        <v>2</v>
      </c>
      <c r="C128" s="90">
        <v>1193.69083</v>
      </c>
      <c r="D128" s="90">
        <v>1100.1245100000001</v>
      </c>
      <c r="E128" s="90">
        <v>1250.60537</v>
      </c>
      <c r="F128" s="90">
        <v>456.12456400000002</v>
      </c>
      <c r="G128" s="90">
        <v>0.12925352000000001</v>
      </c>
      <c r="H128" s="90">
        <v>-1.6307909</v>
      </c>
      <c r="I128" s="90">
        <v>0.35175000000000001</v>
      </c>
      <c r="K128" s="90">
        <v>125</v>
      </c>
      <c r="L128" s="90">
        <f t="shared" si="6"/>
        <v>-0.27493000000004031</v>
      </c>
      <c r="M128" s="90">
        <f t="shared" si="6"/>
        <v>-2.193159999999807</v>
      </c>
      <c r="N128" s="90">
        <f t="shared" si="6"/>
        <v>-0.27080999999998312</v>
      </c>
      <c r="O128" s="90">
        <f t="shared" si="7"/>
        <v>11.544061167742143</v>
      </c>
      <c r="P128" s="90">
        <f t="shared" si="8"/>
        <v>0.12925352000000001</v>
      </c>
      <c r="Q128" s="90">
        <f t="shared" si="9"/>
        <v>-2.5266400000000022E-2</v>
      </c>
      <c r="R128" s="90">
        <f t="shared" si="10"/>
        <v>0.35175000000000001</v>
      </c>
    </row>
    <row r="129" spans="1:18">
      <c r="A129" s="93">
        <v>2011</v>
      </c>
      <c r="B129" s="94">
        <v>3</v>
      </c>
      <c r="C129" s="90">
        <v>1193.2132799999999</v>
      </c>
      <c r="D129" s="90">
        <v>1098.1375399999999</v>
      </c>
      <c r="E129" s="90">
        <v>1250.20065</v>
      </c>
      <c r="F129" s="90">
        <v>454.06308100000001</v>
      </c>
      <c r="G129" s="90">
        <v>-0.1863648</v>
      </c>
      <c r="H129" s="90">
        <v>-2.4687966000000001</v>
      </c>
      <c r="I129" s="90">
        <v>0.38424999999999998</v>
      </c>
      <c r="K129" s="90">
        <v>126</v>
      </c>
      <c r="L129" s="90">
        <f t="shared" si="6"/>
        <v>-0.47755000000006476</v>
      </c>
      <c r="M129" s="90">
        <f t="shared" si="6"/>
        <v>-1.9869700000001558</v>
      </c>
      <c r="N129" s="90">
        <f t="shared" si="6"/>
        <v>-0.40471999999999753</v>
      </c>
      <c r="O129" s="90">
        <f t="shared" si="7"/>
        <v>9.4825781677421332</v>
      </c>
      <c r="P129" s="90">
        <f t="shared" si="8"/>
        <v>-0.1863648</v>
      </c>
      <c r="Q129" s="90">
        <f t="shared" si="9"/>
        <v>-0.83800570000000008</v>
      </c>
      <c r="R129" s="90">
        <f t="shared" si="10"/>
        <v>0.38424999999999998</v>
      </c>
    </row>
    <row r="130" spans="1:18">
      <c r="A130" s="93">
        <v>2011</v>
      </c>
      <c r="B130" s="94">
        <v>4</v>
      </c>
      <c r="C130" s="90">
        <v>1191.5302899999999</v>
      </c>
      <c r="D130" s="90">
        <v>1096.0182400000001</v>
      </c>
      <c r="E130" s="90">
        <v>1249.3906300000001</v>
      </c>
      <c r="F130" s="90">
        <v>451.89806099999998</v>
      </c>
      <c r="G130" s="90">
        <v>0.17693961999999999</v>
      </c>
      <c r="H130" s="90">
        <v>-3.4870239000000001</v>
      </c>
      <c r="I130" s="90">
        <v>0.38324999999999998</v>
      </c>
      <c r="K130" s="90">
        <v>127</v>
      </c>
      <c r="L130" s="90">
        <f t="shared" si="6"/>
        <v>-1.682990000000018</v>
      </c>
      <c r="M130" s="90">
        <f t="shared" si="6"/>
        <v>-2.1192999999998392</v>
      </c>
      <c r="N130" s="90">
        <f t="shared" si="6"/>
        <v>-0.81001999999989494</v>
      </c>
      <c r="O130" s="90">
        <f t="shared" si="7"/>
        <v>7.3175581677421064</v>
      </c>
      <c r="P130" s="90">
        <f t="shared" si="8"/>
        <v>0.17693961999999999</v>
      </c>
      <c r="Q130" s="90">
        <f t="shared" si="9"/>
        <v>-1.0182272999999999</v>
      </c>
      <c r="R130" s="90">
        <f t="shared" si="10"/>
        <v>0.38324999999999998</v>
      </c>
    </row>
    <row r="131" spans="1:18">
      <c r="A131" s="93">
        <v>2012</v>
      </c>
      <c r="B131" s="94">
        <v>1</v>
      </c>
      <c r="C131" s="90">
        <v>1191.1145200000001</v>
      </c>
      <c r="D131" s="90">
        <v>1092.9738</v>
      </c>
      <c r="E131" s="90">
        <v>1248.49497</v>
      </c>
      <c r="F131" s="90">
        <v>449.40340800000001</v>
      </c>
      <c r="G131" s="90">
        <v>-0.13662270000000001</v>
      </c>
      <c r="H131" s="90">
        <v>-5.4979579999999997</v>
      </c>
      <c r="I131" s="90">
        <v>0.26424999999999998</v>
      </c>
      <c r="K131" s="90">
        <v>128</v>
      </c>
      <c r="L131" s="90">
        <f t="shared" si="6"/>
        <v>-0.41576999999983855</v>
      </c>
      <c r="M131" s="90">
        <f t="shared" si="6"/>
        <v>-3.0444400000001224</v>
      </c>
      <c r="N131" s="90">
        <f t="shared" si="6"/>
        <v>-0.89566000000013446</v>
      </c>
      <c r="O131" s="90">
        <f t="shared" si="7"/>
        <v>4.8229051677421353</v>
      </c>
      <c r="P131" s="90">
        <f t="shared" si="8"/>
        <v>-0.13662270000000001</v>
      </c>
      <c r="Q131" s="90">
        <f t="shared" si="9"/>
        <v>-2.0109340999999996</v>
      </c>
      <c r="R131" s="90">
        <f t="shared" si="10"/>
        <v>0.26424999999999998</v>
      </c>
    </row>
    <row r="132" spans="1:18">
      <c r="A132" s="93">
        <v>2012</v>
      </c>
      <c r="B132" s="94">
        <v>2</v>
      </c>
      <c r="C132" s="90">
        <v>1190.19714</v>
      </c>
      <c r="D132" s="90">
        <v>1089.9308699999999</v>
      </c>
      <c r="E132" s="90">
        <v>1247.4083800000001</v>
      </c>
      <c r="F132" s="90">
        <v>446.66487799999999</v>
      </c>
      <c r="G132" s="90">
        <v>-0.1009399</v>
      </c>
      <c r="H132" s="90">
        <v>-6.9374769000000001</v>
      </c>
      <c r="I132" s="90">
        <v>0.26750000000000002</v>
      </c>
      <c r="K132" s="90">
        <v>129</v>
      </c>
      <c r="L132" s="90">
        <f t="shared" si="6"/>
        <v>-0.91738000000009379</v>
      </c>
      <c r="M132" s="90">
        <f t="shared" si="6"/>
        <v>-3.0429300000000694</v>
      </c>
      <c r="N132" s="90">
        <f t="shared" si="6"/>
        <v>-1.0865899999998874</v>
      </c>
      <c r="O132" s="90">
        <f t="shared" si="7"/>
        <v>2.0843751677421096</v>
      </c>
      <c r="P132" s="90">
        <f t="shared" si="8"/>
        <v>-0.1009399</v>
      </c>
      <c r="Q132" s="90">
        <f t="shared" si="9"/>
        <v>-1.4395189000000004</v>
      </c>
      <c r="R132" s="90">
        <f t="shared" si="10"/>
        <v>0.26750000000000002</v>
      </c>
    </row>
    <row r="133" spans="1:18">
      <c r="A133" s="93">
        <v>2012</v>
      </c>
      <c r="B133" s="94">
        <v>3</v>
      </c>
      <c r="C133" s="90">
        <v>1189.19643</v>
      </c>
      <c r="D133" s="90">
        <v>1087.35427</v>
      </c>
      <c r="E133" s="90">
        <v>1246.6916799999999</v>
      </c>
      <c r="F133" s="90">
        <v>444.839967</v>
      </c>
      <c r="G133" s="90">
        <v>0.52432489000000004</v>
      </c>
      <c r="H133" s="90">
        <v>-9.1388295999999993</v>
      </c>
      <c r="I133" s="90">
        <v>0.27250000000000002</v>
      </c>
      <c r="K133" s="90">
        <v>130</v>
      </c>
      <c r="L133" s="90">
        <f t="shared" ref="L133:N157" si="11">C133-C132</f>
        <v>-1.0007100000000264</v>
      </c>
      <c r="M133" s="90">
        <f t="shared" si="11"/>
        <v>-2.5765999999998712</v>
      </c>
      <c r="N133" s="90">
        <f t="shared" si="11"/>
        <v>-0.71670000000017353</v>
      </c>
      <c r="O133" s="90">
        <f t="shared" ref="O133:O157" si="12">F133-$F$160</f>
        <v>0.25946416774212366</v>
      </c>
      <c r="P133" s="90">
        <f t="shared" ref="P133:P157" si="13">G133</f>
        <v>0.52432489000000004</v>
      </c>
      <c r="Q133" s="90">
        <f t="shared" ref="Q133:Q157" si="14">H133-H132</f>
        <v>-2.2013526999999993</v>
      </c>
      <c r="R133" s="90">
        <f t="shared" ref="R133:R157" si="15">I133</f>
        <v>0.27250000000000002</v>
      </c>
    </row>
    <row r="134" spans="1:18">
      <c r="A134" s="93">
        <v>2012</v>
      </c>
      <c r="B134" s="94">
        <v>4</v>
      </c>
      <c r="C134" s="90">
        <v>1187.4256600000001</v>
      </c>
      <c r="D134" s="90">
        <v>1086.03124</v>
      </c>
      <c r="E134" s="90">
        <v>1246.0995399999999</v>
      </c>
      <c r="F134" s="90">
        <v>442.44461799999999</v>
      </c>
      <c r="G134" s="90">
        <v>-0.21140339999999999</v>
      </c>
      <c r="H134" s="90">
        <v>-13.051130000000001</v>
      </c>
      <c r="I134" s="90">
        <v>0.27500000000000002</v>
      </c>
      <c r="K134" s="90">
        <v>131</v>
      </c>
      <c r="L134" s="90">
        <f t="shared" si="11"/>
        <v>-1.7707699999998567</v>
      </c>
      <c r="M134" s="90">
        <f t="shared" si="11"/>
        <v>-1.323030000000017</v>
      </c>
      <c r="N134" s="90">
        <f t="shared" si="11"/>
        <v>-0.59213999999997213</v>
      </c>
      <c r="O134" s="90">
        <f t="shared" si="12"/>
        <v>-2.1358848322578865</v>
      </c>
      <c r="P134" s="90">
        <f t="shared" si="13"/>
        <v>-0.21140339999999999</v>
      </c>
      <c r="Q134" s="90">
        <f t="shared" si="14"/>
        <v>-3.9123004000000012</v>
      </c>
      <c r="R134" s="90">
        <f t="shared" si="15"/>
        <v>0.27500000000000002</v>
      </c>
    </row>
    <row r="135" spans="1:18">
      <c r="A135" s="90">
        <v>2013</v>
      </c>
      <c r="B135" s="90">
        <v>1</v>
      </c>
      <c r="C135" s="90">
        <v>1186.63194</v>
      </c>
      <c r="D135" s="90">
        <v>1085.02522</v>
      </c>
      <c r="E135" s="90">
        <v>1245.83125</v>
      </c>
      <c r="F135" s="90">
        <v>441.26073200000002</v>
      </c>
      <c r="G135" s="90">
        <v>0.27194502999999998</v>
      </c>
      <c r="H135" s="90">
        <v>-10.958981</v>
      </c>
      <c r="I135" s="90">
        <v>0.28749999999999998</v>
      </c>
      <c r="K135" s="90">
        <v>132</v>
      </c>
      <c r="L135" s="90">
        <f t="shared" si="11"/>
        <v>-0.79372000000012122</v>
      </c>
      <c r="M135" s="90">
        <f t="shared" si="11"/>
        <v>-1.006020000000035</v>
      </c>
      <c r="N135" s="90">
        <f t="shared" si="11"/>
        <v>-0.26828999999997905</v>
      </c>
      <c r="O135" s="90">
        <f t="shared" si="12"/>
        <v>-3.3197708322578592</v>
      </c>
      <c r="P135" s="90">
        <f t="shared" si="13"/>
        <v>0.27194502999999998</v>
      </c>
      <c r="Q135" s="90">
        <f t="shared" si="14"/>
        <v>2.0921490000000009</v>
      </c>
      <c r="R135" s="90">
        <f t="shared" si="15"/>
        <v>0.28749999999999998</v>
      </c>
    </row>
    <row r="136" spans="1:18">
      <c r="A136" s="90">
        <v>2013</v>
      </c>
      <c r="B136" s="90">
        <v>2</v>
      </c>
      <c r="C136" s="90">
        <v>1187.07122</v>
      </c>
      <c r="D136" s="90">
        <v>1084.5705700000001</v>
      </c>
      <c r="E136" s="90">
        <v>1246.3879400000001</v>
      </c>
      <c r="F136" s="90">
        <v>441.00263999999999</v>
      </c>
      <c r="G136" s="90">
        <v>-3.82633E-2</v>
      </c>
      <c r="H136" s="90">
        <v>-12.002288999999999</v>
      </c>
      <c r="I136" s="90">
        <v>0.4375</v>
      </c>
      <c r="K136" s="90">
        <v>133</v>
      </c>
      <c r="L136" s="90">
        <f t="shared" si="11"/>
        <v>0.43928000000005341</v>
      </c>
      <c r="M136" s="90">
        <f t="shared" si="11"/>
        <v>-0.45464999999990141</v>
      </c>
      <c r="N136" s="90">
        <f t="shared" si="11"/>
        <v>0.55669000000011692</v>
      </c>
      <c r="O136" s="90">
        <f t="shared" si="12"/>
        <v>-3.5778628322578925</v>
      </c>
      <c r="P136" s="90">
        <f t="shared" si="13"/>
        <v>-3.82633E-2</v>
      </c>
      <c r="Q136" s="90">
        <f t="shared" si="14"/>
        <v>-1.0433079999999997</v>
      </c>
      <c r="R136" s="90">
        <f t="shared" si="15"/>
        <v>0.4375</v>
      </c>
    </row>
    <row r="137" spans="1:18">
      <c r="A137" s="90">
        <v>2013</v>
      </c>
      <c r="B137" s="90">
        <v>3</v>
      </c>
      <c r="C137" s="90">
        <v>1187.33935</v>
      </c>
      <c r="D137" s="90">
        <v>1085.8462400000001</v>
      </c>
      <c r="E137" s="90">
        <v>1246.41419</v>
      </c>
      <c r="F137" s="90">
        <v>440.62149299999999</v>
      </c>
      <c r="G137" s="90">
        <v>-0.1193245</v>
      </c>
      <c r="H137" s="90">
        <v>-11.697073</v>
      </c>
      <c r="I137" s="90">
        <v>0.18337500000000001</v>
      </c>
      <c r="K137" s="90">
        <v>134</v>
      </c>
      <c r="L137" s="90">
        <f t="shared" si="11"/>
        <v>0.26812999999992826</v>
      </c>
      <c r="M137" s="90">
        <f t="shared" si="11"/>
        <v>1.275669999999991</v>
      </c>
      <c r="N137" s="90">
        <f t="shared" si="11"/>
        <v>2.6249999999890861E-2</v>
      </c>
      <c r="O137" s="90">
        <f t="shared" si="12"/>
        <v>-3.959009832257891</v>
      </c>
      <c r="P137" s="90">
        <f t="shared" si="13"/>
        <v>-0.1193245</v>
      </c>
      <c r="Q137" s="90">
        <f t="shared" si="14"/>
        <v>0.30521599999999971</v>
      </c>
      <c r="R137" s="90">
        <f t="shared" si="15"/>
        <v>0.18337500000000001</v>
      </c>
    </row>
    <row r="138" spans="1:18">
      <c r="A138" s="90">
        <v>2013</v>
      </c>
      <c r="B138" s="90">
        <v>4</v>
      </c>
      <c r="C138" s="90">
        <v>1188.4995899999999</v>
      </c>
      <c r="D138" s="90">
        <v>1086.2678100000001</v>
      </c>
      <c r="E138" s="90">
        <v>1247.2534599999999</v>
      </c>
      <c r="F138" s="90">
        <v>441.53898099999998</v>
      </c>
      <c r="G138" s="90">
        <v>0.35926344999999998</v>
      </c>
      <c r="H138" s="90">
        <v>-12.183532</v>
      </c>
      <c r="I138" s="90">
        <v>0.18</v>
      </c>
      <c r="K138" s="90">
        <v>135</v>
      </c>
      <c r="L138" s="90">
        <f t="shared" si="11"/>
        <v>1.1602399999999307</v>
      </c>
      <c r="M138" s="90">
        <f t="shared" si="11"/>
        <v>0.42156999999997424</v>
      </c>
      <c r="N138" s="90">
        <f t="shared" si="11"/>
        <v>0.83926999999994223</v>
      </c>
      <c r="O138" s="90">
        <f t="shared" si="12"/>
        <v>-3.0415218322578994</v>
      </c>
      <c r="P138" s="90">
        <f t="shared" si="13"/>
        <v>0.35926344999999998</v>
      </c>
      <c r="Q138" s="90">
        <f t="shared" si="14"/>
        <v>-0.48645899999999997</v>
      </c>
      <c r="R138" s="90">
        <f t="shared" si="15"/>
        <v>0.18</v>
      </c>
    </row>
    <row r="139" spans="1:18">
      <c r="A139" s="90">
        <v>2014</v>
      </c>
      <c r="B139" s="90">
        <v>1</v>
      </c>
      <c r="C139" s="90">
        <v>1189.0757100000001</v>
      </c>
      <c r="D139" s="90">
        <v>1091.29619</v>
      </c>
      <c r="E139" s="90">
        <v>1248.2375999999999</v>
      </c>
      <c r="F139" s="90">
        <v>442.303383</v>
      </c>
      <c r="G139" s="90">
        <v>-0.41096300000000002</v>
      </c>
      <c r="H139" s="90">
        <v>-11.713081000000001</v>
      </c>
      <c r="I139" s="90">
        <v>0.17499999999999999</v>
      </c>
      <c r="K139" s="90">
        <v>136</v>
      </c>
      <c r="L139" s="90">
        <f t="shared" si="11"/>
        <v>0.5761200000001736</v>
      </c>
      <c r="M139" s="90">
        <f t="shared" si="11"/>
        <v>5.0283799999999701</v>
      </c>
      <c r="N139" s="90">
        <f t="shared" si="11"/>
        <v>0.98414000000002488</v>
      </c>
      <c r="O139" s="90">
        <f t="shared" si="12"/>
        <v>-2.2771198322578812</v>
      </c>
      <c r="P139" s="90">
        <f t="shared" si="13"/>
        <v>-0.41096300000000002</v>
      </c>
      <c r="Q139" s="90">
        <f t="shared" si="14"/>
        <v>0.47045099999999884</v>
      </c>
      <c r="R139" s="90">
        <f t="shared" si="15"/>
        <v>0.17499999999999999</v>
      </c>
    </row>
    <row r="140" spans="1:18">
      <c r="A140" s="90">
        <v>2014</v>
      </c>
      <c r="B140" s="90">
        <v>2</v>
      </c>
      <c r="C140" s="90">
        <v>1189.6936900000001</v>
      </c>
      <c r="D140" s="90">
        <v>1091.8338799999999</v>
      </c>
      <c r="E140" s="90">
        <v>1248.5006900000001</v>
      </c>
      <c r="F140" s="90">
        <v>443.792551</v>
      </c>
      <c r="G140" s="90">
        <v>-0.1578398</v>
      </c>
      <c r="H140" s="90">
        <v>-10.374487</v>
      </c>
      <c r="I140" s="90">
        <v>0.13750000000000001</v>
      </c>
      <c r="K140" s="90">
        <v>137</v>
      </c>
      <c r="L140" s="90">
        <f t="shared" si="11"/>
        <v>0.61797999999998865</v>
      </c>
      <c r="M140" s="90">
        <f t="shared" si="11"/>
        <v>0.53768999999988409</v>
      </c>
      <c r="N140" s="90">
        <f t="shared" si="11"/>
        <v>0.26309000000014748</v>
      </c>
      <c r="O140" s="90">
        <f t="shared" si="12"/>
        <v>-0.78795183225787468</v>
      </c>
      <c r="P140" s="90">
        <f t="shared" si="13"/>
        <v>-0.1578398</v>
      </c>
      <c r="Q140" s="90">
        <f t="shared" si="14"/>
        <v>1.3385940000000005</v>
      </c>
      <c r="R140" s="90">
        <f t="shared" si="15"/>
        <v>0.13750000000000001</v>
      </c>
    </row>
    <row r="141" spans="1:18">
      <c r="A141" s="90">
        <v>2014</v>
      </c>
      <c r="B141" s="90">
        <v>3</v>
      </c>
      <c r="C141" s="90">
        <v>1190.27441</v>
      </c>
      <c r="D141" s="90">
        <v>1092.18013</v>
      </c>
      <c r="E141" s="90">
        <v>1249.2520199999999</v>
      </c>
      <c r="F141" s="90">
        <v>444.674058</v>
      </c>
      <c r="G141" s="90">
        <v>9.4153379999999995E-2</v>
      </c>
      <c r="H141" s="90">
        <v>-9.5836393999999991</v>
      </c>
      <c r="I141" s="90">
        <v>0.105</v>
      </c>
      <c r="K141" s="90">
        <v>138</v>
      </c>
      <c r="L141" s="90">
        <f t="shared" si="11"/>
        <v>0.5807199999999284</v>
      </c>
      <c r="M141" s="90">
        <f t="shared" si="11"/>
        <v>0.34625000000005457</v>
      </c>
      <c r="N141" s="90">
        <f t="shared" si="11"/>
        <v>0.7513299999998253</v>
      </c>
      <c r="O141" s="90">
        <f t="shared" si="12"/>
        <v>9.3555167742124468E-2</v>
      </c>
      <c r="P141" s="90">
        <f t="shared" si="13"/>
        <v>9.4153379999999995E-2</v>
      </c>
      <c r="Q141" s="90">
        <f t="shared" si="14"/>
        <v>0.79084760000000109</v>
      </c>
      <c r="R141" s="90">
        <f t="shared" si="15"/>
        <v>0.105</v>
      </c>
    </row>
    <row r="142" spans="1:18">
      <c r="A142" s="90">
        <v>2014</v>
      </c>
      <c r="B142" s="90">
        <v>4</v>
      </c>
      <c r="C142" s="90">
        <v>1190.7044100000001</v>
      </c>
      <c r="D142" s="90">
        <v>1092.90272</v>
      </c>
      <c r="E142" s="90">
        <v>1249.79729</v>
      </c>
      <c r="F142" s="90">
        <v>446.21061900000001</v>
      </c>
      <c r="G142" s="90">
        <v>0.34450061999999998</v>
      </c>
      <c r="H142" s="90">
        <v>-9.2226824999999995</v>
      </c>
      <c r="I142" s="90">
        <v>7.2499999999999995E-2</v>
      </c>
      <c r="K142" s="90">
        <v>139</v>
      </c>
      <c r="L142" s="90">
        <f t="shared" si="11"/>
        <v>0.43000000000006366</v>
      </c>
      <c r="M142" s="90">
        <f t="shared" si="11"/>
        <v>0.722590000000082</v>
      </c>
      <c r="N142" s="90">
        <f t="shared" si="11"/>
        <v>0.5452700000000732</v>
      </c>
      <c r="O142" s="90">
        <f t="shared" si="12"/>
        <v>1.6301161677421305</v>
      </c>
      <c r="P142" s="90">
        <f t="shared" si="13"/>
        <v>0.34450061999999998</v>
      </c>
      <c r="Q142" s="90">
        <f t="shared" si="14"/>
        <v>0.36095689999999969</v>
      </c>
      <c r="R142" s="90">
        <f t="shared" si="15"/>
        <v>7.2499999999999995E-2</v>
      </c>
    </row>
    <row r="143" spans="1:18">
      <c r="A143" s="90">
        <v>2015</v>
      </c>
      <c r="B143" s="90">
        <v>1</v>
      </c>
      <c r="C143" s="90">
        <v>1191.7367099999999</v>
      </c>
      <c r="D143" s="90">
        <v>1097.7172</v>
      </c>
      <c r="E143" s="90">
        <v>1251.2009599999999</v>
      </c>
      <c r="F143" s="90">
        <v>447.432367</v>
      </c>
      <c r="G143" s="90">
        <v>0.38149632</v>
      </c>
      <c r="H143" s="90">
        <v>-7.8395067999999997</v>
      </c>
      <c r="I143" s="90">
        <v>0.05</v>
      </c>
      <c r="K143" s="90">
        <v>140</v>
      </c>
      <c r="L143" s="90">
        <f t="shared" si="11"/>
        <v>1.0322999999998501</v>
      </c>
      <c r="M143" s="90">
        <f t="shared" si="11"/>
        <v>4.8144800000000032</v>
      </c>
      <c r="N143" s="90">
        <f t="shared" si="11"/>
        <v>1.40366999999992</v>
      </c>
      <c r="O143" s="90">
        <f t="shared" si="12"/>
        <v>2.8518641677421215</v>
      </c>
      <c r="P143" s="90">
        <f t="shared" si="13"/>
        <v>0.38149632</v>
      </c>
      <c r="Q143" s="90">
        <f t="shared" si="14"/>
        <v>1.3831756999999998</v>
      </c>
      <c r="R143" s="90">
        <f t="shared" si="15"/>
        <v>0.05</v>
      </c>
    </row>
    <row r="144" spans="1:18">
      <c r="A144" s="90">
        <v>2015</v>
      </c>
      <c r="B144" s="90">
        <v>2</v>
      </c>
      <c r="C144" s="90">
        <v>1192.23144</v>
      </c>
      <c r="D144" s="90">
        <v>1099.9949799999999</v>
      </c>
      <c r="E144" s="90">
        <v>1251.9513300000001</v>
      </c>
      <c r="F144" s="90">
        <v>449.46524599999998</v>
      </c>
      <c r="G144" s="90">
        <v>-0.13795879999999999</v>
      </c>
      <c r="H144" s="90">
        <v>-6.4597540000000002</v>
      </c>
      <c r="I144" s="90">
        <v>3.7499999999999999E-2</v>
      </c>
      <c r="K144" s="90">
        <v>141</v>
      </c>
      <c r="L144" s="90">
        <f t="shared" si="11"/>
        <v>0.4947300000001178</v>
      </c>
      <c r="M144" s="90">
        <f t="shared" si="11"/>
        <v>2.2777799999998933</v>
      </c>
      <c r="N144" s="90">
        <f t="shared" si="11"/>
        <v>0.75037000000020271</v>
      </c>
      <c r="O144" s="90">
        <f t="shared" si="12"/>
        <v>4.8847431677421014</v>
      </c>
      <c r="P144" s="90">
        <f t="shared" si="13"/>
        <v>-0.13795879999999999</v>
      </c>
      <c r="Q144" s="90">
        <f t="shared" si="14"/>
        <v>1.3797527999999994</v>
      </c>
      <c r="R144" s="90">
        <f t="shared" si="15"/>
        <v>3.7499999999999999E-2</v>
      </c>
    </row>
    <row r="145" spans="1:18">
      <c r="A145" s="90">
        <v>2015</v>
      </c>
      <c r="B145" s="90">
        <v>3</v>
      </c>
      <c r="C145" s="90">
        <v>1193.79674</v>
      </c>
      <c r="D145" s="90">
        <v>1101.8342</v>
      </c>
      <c r="E145" s="90">
        <v>1253.26648</v>
      </c>
      <c r="F145" s="90">
        <v>451.25431300000002</v>
      </c>
      <c r="G145" s="90">
        <v>6.8520659999999997E-2</v>
      </c>
      <c r="H145" s="90">
        <v>-5.8755410000000001</v>
      </c>
      <c r="I145" s="90">
        <v>0.02</v>
      </c>
      <c r="K145" s="90">
        <v>142</v>
      </c>
      <c r="L145" s="90">
        <f t="shared" si="11"/>
        <v>1.5652999999999793</v>
      </c>
      <c r="M145" s="90">
        <f t="shared" si="11"/>
        <v>1.8392200000000685</v>
      </c>
      <c r="N145" s="90">
        <f t="shared" si="11"/>
        <v>1.3151499999999032</v>
      </c>
      <c r="O145" s="90">
        <f t="shared" si="12"/>
        <v>6.6738101677421469</v>
      </c>
      <c r="P145" s="90">
        <f t="shared" si="13"/>
        <v>6.8520659999999997E-2</v>
      </c>
      <c r="Q145" s="90">
        <f t="shared" si="14"/>
        <v>0.58421300000000009</v>
      </c>
      <c r="R145" s="90">
        <f t="shared" si="15"/>
        <v>0.02</v>
      </c>
    </row>
    <row r="146" spans="1:18">
      <c r="A146" s="90">
        <v>2015</v>
      </c>
      <c r="B146" s="90">
        <v>4</v>
      </c>
      <c r="C146" s="90">
        <v>1194.4183499999999</v>
      </c>
      <c r="D146" s="90">
        <v>1103.3839700000001</v>
      </c>
      <c r="E146" s="90">
        <v>1254.42795</v>
      </c>
      <c r="F146" s="90">
        <v>453.082199</v>
      </c>
      <c r="G146" s="90">
        <v>-0.25820140000000003</v>
      </c>
      <c r="H146" s="90">
        <v>-4.5480248999999997</v>
      </c>
      <c r="I146" s="90">
        <v>3.0000000000000001E-3</v>
      </c>
      <c r="K146" s="90">
        <v>143</v>
      </c>
      <c r="L146" s="90">
        <f t="shared" si="11"/>
        <v>0.62160999999991873</v>
      </c>
      <c r="M146" s="90">
        <f t="shared" si="11"/>
        <v>1.5497700000000805</v>
      </c>
      <c r="N146" s="90">
        <f t="shared" si="11"/>
        <v>1.1614700000000084</v>
      </c>
      <c r="O146" s="90">
        <f t="shared" si="12"/>
        <v>8.501696167742125</v>
      </c>
      <c r="P146" s="90">
        <f t="shared" si="13"/>
        <v>-0.25820140000000003</v>
      </c>
      <c r="Q146" s="90">
        <f t="shared" si="14"/>
        <v>1.3275161000000004</v>
      </c>
      <c r="R146" s="90">
        <f t="shared" si="15"/>
        <v>3.0000000000000001E-3</v>
      </c>
    </row>
    <row r="147" spans="1:18">
      <c r="A147" s="90">
        <v>2016</v>
      </c>
      <c r="B147" s="90">
        <v>1</v>
      </c>
      <c r="C147" s="90">
        <v>1195.2932599999999</v>
      </c>
      <c r="D147" s="90">
        <v>1102.8142399999999</v>
      </c>
      <c r="E147" s="90">
        <v>1255.15326</v>
      </c>
      <c r="F147" s="90">
        <v>454.524269</v>
      </c>
      <c r="G147" s="90">
        <v>0.21410860000000001</v>
      </c>
      <c r="H147" s="90">
        <v>-4.5814510999999998</v>
      </c>
      <c r="I147" s="90">
        <v>-1.7874999999999999E-2</v>
      </c>
      <c r="K147" s="90">
        <v>144</v>
      </c>
      <c r="L147" s="90">
        <f t="shared" si="11"/>
        <v>0.87490999999999985</v>
      </c>
      <c r="M147" s="90">
        <f t="shared" si="11"/>
        <v>-0.56973000000016327</v>
      </c>
      <c r="N147" s="90">
        <f t="shared" si="11"/>
        <v>0.72531000000003587</v>
      </c>
      <c r="O147" s="90">
        <f t="shared" si="12"/>
        <v>9.9437661677421261</v>
      </c>
      <c r="P147" s="90">
        <f t="shared" si="13"/>
        <v>0.21410860000000001</v>
      </c>
      <c r="Q147" s="90">
        <f t="shared" si="14"/>
        <v>-3.3426200000000073E-2</v>
      </c>
      <c r="R147" s="90">
        <f t="shared" si="15"/>
        <v>-1.7874999999999999E-2</v>
      </c>
    </row>
    <row r="148" spans="1:18">
      <c r="A148" s="90">
        <v>2016</v>
      </c>
      <c r="B148" s="90">
        <v>2</v>
      </c>
      <c r="C148" s="90">
        <v>1195.7193600000001</v>
      </c>
      <c r="D148" s="90">
        <v>1103.29357</v>
      </c>
      <c r="E148" s="90">
        <v>1255.6732500000001</v>
      </c>
      <c r="F148" s="90">
        <v>455.09868</v>
      </c>
      <c r="G148" s="90">
        <v>0.20605282999999999</v>
      </c>
      <c r="H148" s="90">
        <v>-3.9731380999999999</v>
      </c>
      <c r="I148" s="90">
        <v>-1.7874999999999999E-2</v>
      </c>
      <c r="K148" s="90">
        <v>145</v>
      </c>
      <c r="L148" s="90">
        <f t="shared" si="11"/>
        <v>0.42610000000013315</v>
      </c>
      <c r="M148" s="90">
        <f t="shared" si="11"/>
        <v>0.47933000000011816</v>
      </c>
      <c r="N148" s="90">
        <f t="shared" si="11"/>
        <v>0.51999000000000706</v>
      </c>
      <c r="O148" s="90">
        <f t="shared" si="12"/>
        <v>10.518177167742124</v>
      </c>
      <c r="P148" s="90">
        <f t="shared" si="13"/>
        <v>0.20605282999999999</v>
      </c>
      <c r="Q148" s="90">
        <f t="shared" si="14"/>
        <v>0.60831299999999988</v>
      </c>
      <c r="R148" s="90">
        <f t="shared" si="15"/>
        <v>-1.7874999999999999E-2</v>
      </c>
    </row>
    <row r="149" spans="1:18">
      <c r="A149" s="90">
        <v>2016</v>
      </c>
      <c r="B149" s="90">
        <v>3</v>
      </c>
      <c r="C149" s="90">
        <v>1196.8017299999999</v>
      </c>
      <c r="D149" s="90">
        <v>1103.4889499999999</v>
      </c>
      <c r="E149" s="90">
        <v>1256.6466600000001</v>
      </c>
      <c r="F149" s="90">
        <v>456.482281</v>
      </c>
      <c r="G149" s="90">
        <v>0.19223422000000001</v>
      </c>
      <c r="H149" s="90">
        <v>-3.5911645999999999</v>
      </c>
      <c r="I149" s="90">
        <v>-1.7874999999999999E-2</v>
      </c>
      <c r="K149" s="90">
        <v>146</v>
      </c>
      <c r="L149" s="90">
        <f t="shared" si="11"/>
        <v>1.0823699999998553</v>
      </c>
      <c r="M149" s="90">
        <f t="shared" si="11"/>
        <v>0.19537999999988642</v>
      </c>
      <c r="N149" s="90">
        <f t="shared" si="11"/>
        <v>0.97341000000005806</v>
      </c>
      <c r="O149" s="90">
        <f t="shared" si="12"/>
        <v>11.901778167742123</v>
      </c>
      <c r="P149" s="90">
        <f t="shared" si="13"/>
        <v>0.19223422000000001</v>
      </c>
      <c r="Q149" s="90">
        <f t="shared" si="14"/>
        <v>0.38197349999999997</v>
      </c>
      <c r="R149" s="90">
        <f t="shared" si="15"/>
        <v>-1.7874999999999999E-2</v>
      </c>
    </row>
    <row r="150" spans="1:18">
      <c r="A150" s="90">
        <v>2016</v>
      </c>
      <c r="B150" s="90">
        <v>4</v>
      </c>
      <c r="C150" s="90">
        <v>1197.45117</v>
      </c>
      <c r="D150" s="90">
        <v>1104.9092499999999</v>
      </c>
      <c r="E150" s="90">
        <v>1257.56077</v>
      </c>
      <c r="F150" s="90">
        <v>457.54844200000002</v>
      </c>
      <c r="G150" s="90">
        <v>7.9988320000000002E-2</v>
      </c>
      <c r="H150" s="90">
        <v>-2.9675492999999999</v>
      </c>
      <c r="I150" s="90">
        <v>-1.7874999999999999E-2</v>
      </c>
      <c r="K150" s="90">
        <v>147</v>
      </c>
      <c r="L150" s="90">
        <f t="shared" si="11"/>
        <v>0.64944000000014057</v>
      </c>
      <c r="M150" s="90">
        <f t="shared" si="11"/>
        <v>1.4202999999999975</v>
      </c>
      <c r="N150" s="90">
        <f t="shared" si="11"/>
        <v>0.91410999999993692</v>
      </c>
      <c r="O150" s="90">
        <f t="shared" si="12"/>
        <v>12.967939167742145</v>
      </c>
      <c r="P150" s="90">
        <f t="shared" si="13"/>
        <v>7.9988320000000002E-2</v>
      </c>
      <c r="Q150" s="90">
        <f t="shared" si="14"/>
        <v>0.62361529999999998</v>
      </c>
      <c r="R150" s="90">
        <f t="shared" si="15"/>
        <v>-1.7874999999999999E-2</v>
      </c>
    </row>
    <row r="151" spans="1:18">
      <c r="A151" s="90">
        <v>2017</v>
      </c>
      <c r="B151" s="90">
        <v>1</v>
      </c>
      <c r="C151" s="90">
        <v>1197.78658</v>
      </c>
      <c r="D151" s="90">
        <v>1107.5411200000001</v>
      </c>
      <c r="E151" s="90">
        <v>1258.2280800000001</v>
      </c>
      <c r="F151" s="90">
        <v>458.81613299999998</v>
      </c>
      <c r="G151" s="90">
        <v>0.22652642000000001</v>
      </c>
      <c r="H151" s="90">
        <v>-2.0389577999999999</v>
      </c>
      <c r="I151" s="90">
        <v>-1.7874999999999999E-2</v>
      </c>
      <c r="K151" s="90">
        <v>148</v>
      </c>
      <c r="L151" s="90">
        <f t="shared" si="11"/>
        <v>0.33540999999991072</v>
      </c>
      <c r="M151" s="90">
        <f t="shared" si="11"/>
        <v>2.6318700000001627</v>
      </c>
      <c r="N151" s="90">
        <f t="shared" si="11"/>
        <v>0.66731000000004315</v>
      </c>
      <c r="O151" s="90">
        <f t="shared" si="12"/>
        <v>14.235630167742102</v>
      </c>
      <c r="P151" s="90">
        <f t="shared" si="13"/>
        <v>0.22652642000000001</v>
      </c>
      <c r="Q151" s="90">
        <f t="shared" si="14"/>
        <v>0.92859150000000001</v>
      </c>
      <c r="R151" s="90">
        <f t="shared" si="15"/>
        <v>-1.7874999999999999E-2</v>
      </c>
    </row>
    <row r="152" spans="1:18">
      <c r="A152" s="90">
        <v>2017</v>
      </c>
      <c r="B152" s="90">
        <v>2</v>
      </c>
      <c r="C152" s="90">
        <v>1198.89948</v>
      </c>
      <c r="D152" s="90">
        <v>1107.8315</v>
      </c>
      <c r="E152" s="90">
        <v>1259.3565900000001</v>
      </c>
      <c r="F152" s="90">
        <v>460.15488900000003</v>
      </c>
      <c r="G152" s="90">
        <v>0.75500007000000002</v>
      </c>
      <c r="H152" s="90">
        <v>-2.0231431</v>
      </c>
      <c r="I152" s="90">
        <v>-8.2500000000000004E-2</v>
      </c>
      <c r="K152" s="90">
        <v>149</v>
      </c>
      <c r="L152" s="90">
        <f t="shared" si="11"/>
        <v>1.1129000000000815</v>
      </c>
      <c r="M152" s="90">
        <f t="shared" si="11"/>
        <v>0.29037999999991371</v>
      </c>
      <c r="N152" s="90">
        <f t="shared" si="11"/>
        <v>1.1285100000000057</v>
      </c>
      <c r="O152" s="90">
        <f t="shared" si="12"/>
        <v>15.574386167742148</v>
      </c>
      <c r="P152" s="90">
        <f t="shared" si="13"/>
        <v>0.75500007000000002</v>
      </c>
      <c r="Q152" s="90">
        <f t="shared" si="14"/>
        <v>1.5814699999999959E-2</v>
      </c>
      <c r="R152" s="90">
        <f t="shared" si="15"/>
        <v>-8.2500000000000004E-2</v>
      </c>
    </row>
    <row r="153" spans="1:18">
      <c r="A153" s="90">
        <v>2017</v>
      </c>
      <c r="B153" s="90">
        <v>3</v>
      </c>
      <c r="C153" s="90">
        <v>1199.70533</v>
      </c>
      <c r="D153" s="90">
        <v>1110.3469600000001</v>
      </c>
      <c r="E153" s="90">
        <v>1259.9607900000001</v>
      </c>
      <c r="F153" s="90">
        <v>461.45050300000003</v>
      </c>
      <c r="G153" s="90">
        <v>9.5924499999999996E-2</v>
      </c>
      <c r="H153" s="90">
        <v>-1.1552787</v>
      </c>
      <c r="I153" s="90">
        <v>-8.2500000000000004E-2</v>
      </c>
      <c r="K153" s="90">
        <v>150</v>
      </c>
      <c r="L153" s="90">
        <f t="shared" si="11"/>
        <v>0.80584999999996398</v>
      </c>
      <c r="M153" s="90">
        <f t="shared" si="11"/>
        <v>2.5154600000000755</v>
      </c>
      <c r="N153" s="90">
        <f t="shared" si="11"/>
        <v>0.60419999999999163</v>
      </c>
      <c r="O153" s="90">
        <f t="shared" si="12"/>
        <v>16.870000167742148</v>
      </c>
      <c r="P153" s="90">
        <f t="shared" si="13"/>
        <v>9.5924499999999996E-2</v>
      </c>
      <c r="Q153" s="90">
        <f t="shared" si="14"/>
        <v>0.86786439999999998</v>
      </c>
      <c r="R153" s="90">
        <f t="shared" si="15"/>
        <v>-8.2500000000000004E-2</v>
      </c>
    </row>
    <row r="154" spans="1:18">
      <c r="A154" s="90">
        <v>2017</v>
      </c>
      <c r="B154" s="90">
        <v>4</v>
      </c>
      <c r="C154" s="90">
        <v>1200.02277</v>
      </c>
      <c r="D154" s="90">
        <v>1110.88543</v>
      </c>
      <c r="E154" s="90">
        <v>1260.58215</v>
      </c>
      <c r="F154" s="90">
        <v>462.05187000000001</v>
      </c>
      <c r="G154" s="90">
        <v>0.70512737999999997</v>
      </c>
      <c r="H154" s="90">
        <v>-0.88707780000000003</v>
      </c>
      <c r="I154" s="90">
        <v>-8.2500000000000004E-2</v>
      </c>
      <c r="K154" s="90">
        <v>151</v>
      </c>
      <c r="L154" s="90">
        <f t="shared" si="11"/>
        <v>0.31744000000003325</v>
      </c>
      <c r="M154" s="90">
        <f t="shared" si="11"/>
        <v>0.53846999999996115</v>
      </c>
      <c r="N154" s="90">
        <f t="shared" si="11"/>
        <v>0.6213599999998678</v>
      </c>
      <c r="O154" s="90">
        <f t="shared" si="12"/>
        <v>17.47136716774213</v>
      </c>
      <c r="P154" s="90">
        <f t="shared" si="13"/>
        <v>0.70512737999999997</v>
      </c>
      <c r="Q154" s="90">
        <f t="shared" si="14"/>
        <v>0.26820089999999996</v>
      </c>
      <c r="R154" s="90">
        <f t="shared" si="15"/>
        <v>-8.2500000000000004E-2</v>
      </c>
    </row>
    <row r="155" spans="1:18">
      <c r="A155" s="90">
        <v>2018</v>
      </c>
      <c r="B155" s="90">
        <v>1</v>
      </c>
      <c r="C155" s="90">
        <v>1200.8428899999999</v>
      </c>
      <c r="D155" s="90">
        <v>1111.86014</v>
      </c>
      <c r="E155" s="90">
        <v>1261.14941</v>
      </c>
      <c r="F155" s="90">
        <v>463.34614499999998</v>
      </c>
      <c r="G155" s="90">
        <v>-0.4677404</v>
      </c>
      <c r="H155" s="90">
        <v>0.44034279999999998</v>
      </c>
      <c r="I155" s="90">
        <v>-8.3750000000000005E-2</v>
      </c>
      <c r="K155" s="90">
        <v>152</v>
      </c>
      <c r="L155" s="90">
        <f t="shared" si="11"/>
        <v>0.82011999999986074</v>
      </c>
      <c r="M155" s="90">
        <f t="shared" si="11"/>
        <v>0.97470999999995911</v>
      </c>
      <c r="N155" s="90">
        <f t="shared" si="11"/>
        <v>0.56726000000003296</v>
      </c>
      <c r="O155" s="90">
        <f t="shared" si="12"/>
        <v>18.765642167742101</v>
      </c>
      <c r="P155" s="90">
        <f t="shared" si="13"/>
        <v>-0.4677404</v>
      </c>
      <c r="Q155" s="90">
        <f t="shared" si="14"/>
        <v>1.3274206</v>
      </c>
      <c r="R155" s="90">
        <f t="shared" si="15"/>
        <v>-8.3750000000000005E-2</v>
      </c>
    </row>
    <row r="156" spans="1:18">
      <c r="A156" s="90">
        <v>2018</v>
      </c>
      <c r="B156" s="90">
        <v>2</v>
      </c>
      <c r="C156" s="90">
        <v>1200.99135</v>
      </c>
      <c r="D156" s="90">
        <v>1115.20478</v>
      </c>
      <c r="E156" s="90">
        <v>1261.82087</v>
      </c>
      <c r="F156" s="90">
        <v>465.22862099999998</v>
      </c>
      <c r="G156" s="90">
        <v>0.42775869999999999</v>
      </c>
      <c r="H156" s="90">
        <v>1.0836104600000001</v>
      </c>
      <c r="I156" s="90">
        <v>-8.3750000000000005E-2</v>
      </c>
      <c r="K156" s="90">
        <v>153</v>
      </c>
      <c r="L156" s="90">
        <f t="shared" si="11"/>
        <v>0.14846000000011372</v>
      </c>
      <c r="M156" s="90">
        <f t="shared" si="11"/>
        <v>3.3446400000000267</v>
      </c>
      <c r="N156" s="90">
        <f t="shared" si="11"/>
        <v>0.67146000000002459</v>
      </c>
      <c r="O156" s="90">
        <f t="shared" si="12"/>
        <v>20.648118167742098</v>
      </c>
      <c r="P156" s="90">
        <f t="shared" si="13"/>
        <v>0.42775869999999999</v>
      </c>
      <c r="Q156" s="90">
        <f t="shared" si="14"/>
        <v>0.64326766000000002</v>
      </c>
      <c r="R156" s="90">
        <f t="shared" si="15"/>
        <v>-8.3750000000000005E-2</v>
      </c>
    </row>
    <row r="157" spans="1:18">
      <c r="A157" s="90">
        <v>2018</v>
      </c>
      <c r="B157" s="90">
        <v>3</v>
      </c>
      <c r="C157" s="90">
        <v>1201.68968</v>
      </c>
      <c r="D157" s="90">
        <v>1116.7247400000001</v>
      </c>
      <c r="E157" s="90">
        <v>1262.5085099999999</v>
      </c>
      <c r="F157" s="90">
        <v>466.38332800000001</v>
      </c>
      <c r="G157" s="90">
        <v>0.33770599000000001</v>
      </c>
      <c r="H157" s="90">
        <v>2.1825766799999999</v>
      </c>
      <c r="I157" s="90">
        <v>-8.3750000000000005E-2</v>
      </c>
      <c r="K157" s="90">
        <v>154</v>
      </c>
      <c r="L157" s="90">
        <f t="shared" si="11"/>
        <v>0.69832999999994172</v>
      </c>
      <c r="M157" s="90">
        <f t="shared" si="11"/>
        <v>1.5199600000000828</v>
      </c>
      <c r="N157" s="90">
        <f t="shared" si="11"/>
        <v>0.68763999999987391</v>
      </c>
      <c r="O157" s="90">
        <f t="shared" si="12"/>
        <v>21.802825167742128</v>
      </c>
      <c r="P157" s="90">
        <f t="shared" si="13"/>
        <v>0.33770599000000001</v>
      </c>
      <c r="Q157" s="90">
        <f t="shared" si="14"/>
        <v>1.0989662199999999</v>
      </c>
      <c r="R157" s="90">
        <f t="shared" si="15"/>
        <v>-8.3750000000000005E-2</v>
      </c>
    </row>
    <row r="160" spans="1:18">
      <c r="F160" s="90">
        <f>AVERAGE(F3:F157)</f>
        <v>444.58050283225788</v>
      </c>
    </row>
  </sheetData>
  <mergeCells count="1">
    <mergeCell ref="A1:B1"/>
  </mergeCells>
  <phoneticPr fontId="6" type="noConversion"/>
  <pageMargins left="0.7" right="0.7" top="0.75" bottom="0.75" header="0.3" footer="0.3"/>
  <ignoredErrors>
    <ignoredError sqref="Q4:Q15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labra_x0020_clave xmlns="80e7c9e7-af65-430b-8363-54fde4f4562b">base de datos REMSDB</Palabra_x0020_clave>
    <_DCDateModified xmlns="http://schemas.microsoft.com/sharepoint/v3/fields">2019-02-22T23:00:00+00:00</_DCDateModified>
    <Descripcion xmlns="80e7c9e7-af65-430b-8363-54fde4f4562b">Base de datos trimestral de la economía española REMSDB
BDREMS (2018 03)</Descripcion>
    <o1e7c1fe4bbc407f8b48a7c4ea1f8b36 xmlns="80e7c9e7-af65-430b-8363-54fde4f456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Política Presupuestaria:Análisis Macroeconómico de la Política Presupuestaria</TermName>
          <TermId xmlns="http://schemas.microsoft.com/office/infopath/2007/PartnerControls">999f7610-5f91-440c-bebe-b0affac7699f</TermId>
        </TermInfo>
      </Terms>
    </o1e7c1fe4bbc407f8b48a7c4ea1f8b36>
    <_DCDateCreated xmlns="http://schemas.microsoft.com/sharepoint/v3/fields">2014-07-07T22:00:00+00:00</_DCDateCreated>
    <PublishingExpirationDate xmlns="http://schemas.microsoft.com/sharepoint/v3" xsi:nil="true"/>
    <PublishingStartDate xmlns="http://schemas.microsoft.com/sharepoint/v3" xsi:nil="true"/>
    <TaxCatchAll xmlns="80e7c9e7-af65-430b-8363-54fde4f4562b">
      <Value>20</Value>
    </TaxCatchAll>
    <Centro_x0020_Directivo xmlns="80e7c9e7-af65-430b-8363-54fde4f4562b">Dirección General de Presupuestos</Centro_x0020_Directivo>
    <_Status xmlns="http://schemas.microsoft.com/sharepoint/v3/fields">Final</_Statu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 categorizado" ma:contentTypeID="0x01010076C9F8EBD7209F49817694EA00723DAB00BA0577D6ED79B44C96E4320D92F210C9" ma:contentTypeVersion="22" ma:contentTypeDescription="documento categorizado" ma:contentTypeScope="" ma:versionID="9cf0226d708c9e8f8c187576232b7dab">
  <xsd:schema xmlns:xsd="http://www.w3.org/2001/XMLSchema" xmlns:xs="http://www.w3.org/2001/XMLSchema" xmlns:p="http://schemas.microsoft.com/office/2006/metadata/properties" xmlns:ns1="http://schemas.microsoft.com/sharepoint/v3" xmlns:ns2="80e7c9e7-af65-430b-8363-54fde4f4562b" xmlns:ns3="http://schemas.microsoft.com/sharepoint/v3/fields" targetNamespace="http://schemas.microsoft.com/office/2006/metadata/properties" ma:root="true" ma:fieldsID="c469fbe4fb376647a1bd92ae4b0a4ea1" ns1:_="" ns2:_="" ns3:_="">
    <xsd:import namespace="http://schemas.microsoft.com/sharepoint/v3"/>
    <xsd:import namespace="80e7c9e7-af65-430b-8363-54fde4f4562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Descripcion"/>
                <xsd:element ref="ns2:Centro_x0020_Directivo"/>
                <xsd:element ref="ns2:Palabra_x0020_clave" minOccurs="0"/>
                <xsd:element ref="ns3:_Status" minOccurs="0"/>
                <xsd:element ref="ns1:PublishingStartDate" minOccurs="0"/>
                <xsd:element ref="ns1:PublishingExpirationDate" minOccurs="0"/>
                <xsd:element ref="ns3:_DCDateModified"/>
                <xsd:element ref="ns3:_DCDateCreated"/>
                <xsd:element ref="ns2:o1e7c1fe4bbc407f8b48a7c4ea1f8b36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3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 ma:readOnly="false">
      <xsd:simpleType>
        <xsd:restriction base="dms:Unknown"/>
      </xsd:simpleType>
    </xsd:element>
    <xsd:element name="PublishingExpirationDate" ma:index="14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e7c9e7-af65-430b-8363-54fde4f4562b" elementFormDefault="qualified">
    <xsd:import namespace="http://schemas.microsoft.com/office/2006/documentManagement/types"/>
    <xsd:import namespace="http://schemas.microsoft.com/office/infopath/2007/PartnerControls"/>
    <xsd:element name="Descripcion" ma:index="8" ma:displayName="Descripcion" ma:internalName="Descripcion" ma:readOnly="false">
      <xsd:simpleType>
        <xsd:restriction base="dms:Note">
          <xsd:maxLength value="255"/>
        </xsd:restriction>
      </xsd:simpleType>
    </xsd:element>
    <xsd:element name="Centro_x0020_Directivo" ma:index="9" ma:displayName="Centro Directivo" ma:internalName="Centro_x0020_Directivo" ma:readOnly="false">
      <xsd:simpleType>
        <xsd:restriction base="dms:Text">
          <xsd:maxLength value="255"/>
        </xsd:restriction>
      </xsd:simpleType>
    </xsd:element>
    <xsd:element name="Palabra_x0020_clave" ma:index="10" nillable="true" ma:displayName="Palabra clave" ma:internalName="Palabra_x0020_clave" ma:readOnly="false">
      <xsd:simpleType>
        <xsd:restriction base="dms:Text">
          <xsd:maxLength value="100"/>
        </xsd:restriction>
      </xsd:simpleType>
    </xsd:element>
    <xsd:element name="o1e7c1fe4bbc407f8b48a7c4ea1f8b36" ma:index="17" ma:taxonomy="true" ma:internalName="o1e7c1fe4bbc407f8b48a7c4ea1f8b36" ma:taxonomyFieldName="Categorizacion" ma:displayName="Categorizacion" ma:readOnly="false" ma:default="" ma:fieldId="{81e7c1fe-4bbc-407f-8b48-a7c4ea1f8b36}" ma:taxonomyMulti="true" ma:sspId="31bff231-9e26-4737-b496-72afb8c20d02" ma:termSetId="e167920e-e0f7-4037-bf11-0841ab277fa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8" nillable="true" ma:displayName="Taxonomy Catch All Column" ma:description="" ma:hidden="true" ma:list="{166295a6-c563-42a3-a59c-6fb06f5c58c9}" ma:internalName="TaxCatchAll" ma:showField="CatchAllData" ma:web="80e7c9e7-af65-430b-8363-54fde4f456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9" nillable="true" ma:displayName="Taxonomy Catch All Column1" ma:description="" ma:hidden="true" ma:list="{166295a6-c563-42a3-a59c-6fb06f5c58c9}" ma:internalName="TaxCatchAllLabel" ma:readOnly="true" ma:showField="CatchAllDataLabel" ma:web="80e7c9e7-af65-430b-8363-54fde4f456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2" nillable="true" ma:displayName="Estado" ma:default="Final" ma:format="Dropdown" ma:internalName="_Status" ma:readOnly="false">
      <xsd:simpleType>
        <xsd:union memberTypes="dms:Text">
          <xsd:simpleType>
            <xsd:restriction base="dms:Choice">
              <xsd:enumeration value="No iniciado"/>
              <xsd:enumeration value="Borrador"/>
              <xsd:enumeration value="Revisado"/>
              <xsd:enumeration value="Programado"/>
              <xsd:enumeration value="Publicado"/>
              <xsd:enumeration value="Final"/>
              <xsd:enumeration value="Caducado"/>
            </xsd:restriction>
          </xsd:simpleType>
        </xsd:union>
      </xsd:simpleType>
    </xsd:element>
    <xsd:element name="_DCDateModified" ma:index="15" ma:displayName="Fecha de modificación" ma:default="[today]" ma:description="Fecha en la que se modificó el recurso por última vez" ma:format="DateOnly" ma:internalName="_DCDateModified">
      <xsd:simpleType>
        <xsd:restriction base="dms:DateTime"/>
      </xsd:simpleType>
    </xsd:element>
    <xsd:element name="_DCDateCreated" ma:index="16" ma:displayName="Fecha de creación" ma:default="[today]" ma:description="Fecha en la que se creó el recurso" ma:format="DateOnly" ma:internalName="_DCDateCreat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or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Estado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1866BC28-03DA-40C6-9D1B-1F2FDAA4C532}">
  <ds:schemaRefs>
    <ds:schemaRef ds:uri="http://schemas.microsoft.com/office/2006/metadata/properties"/>
    <ds:schemaRef ds:uri="http://schemas.microsoft.com/office/infopath/2007/PartnerControls"/>
    <ds:schemaRef ds:uri="80e7c9e7-af65-430b-8363-54fde4f4562b"/>
    <ds:schemaRef ds:uri="http://schemas.microsoft.com/sharepoint/v3/field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AB01C90-126A-480F-9D88-4724619C1E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0e7c9e7-af65-430b-8363-54fde4f4562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9E701C-B439-42DA-B726-4DF5BA8653F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4ACBBDC-2E7C-41A5-96B8-2A7F3FEA9D42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Relación de variables</vt:lpstr>
      <vt:lpstr>BDREMS</vt:lpstr>
      <vt:lpstr>Hoja2</vt:lpstr>
      <vt:lpstr>Hoja3</vt:lpstr>
    </vt:vector>
  </TitlesOfParts>
  <Company>UVEG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BDREMS</dc:title>
  <dc:creator>Sudirección General de Análisis y Programación Económica</dc:creator>
  <cp:lastModifiedBy>Microsoft Office User</cp:lastModifiedBy>
  <dcterms:created xsi:type="dcterms:W3CDTF">2011-05-04T15:50:57Z</dcterms:created>
  <dcterms:modified xsi:type="dcterms:W3CDTF">2020-01-31T11:15:45Z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scripcion">
    <vt:lpwstr>Base de datos trimestral de la economía española REMSDB_x000d_
BDREMS 201302</vt:lpwstr>
  </property>
  <property fmtid="{D5CDD505-2E9C-101B-9397-08002B2CF9AE}" pid="3" name="Centro Directivo">
    <vt:lpwstr>Dirección General de Presupuestos</vt:lpwstr>
  </property>
  <property fmtid="{D5CDD505-2E9C-101B-9397-08002B2CF9AE}" pid="4" name="_Status">
    <vt:lpwstr>Final</vt:lpwstr>
  </property>
  <property fmtid="{D5CDD505-2E9C-101B-9397-08002B2CF9AE}" pid="5" name="_DCDateCreated">
    <vt:lpwstr>2014-07-08T00:00:00Z</vt:lpwstr>
  </property>
  <property fmtid="{D5CDD505-2E9C-101B-9397-08002B2CF9AE}" pid="6" name="ContentType">
    <vt:lpwstr>documento categorizado</vt:lpwstr>
  </property>
  <property fmtid="{D5CDD505-2E9C-101B-9397-08002B2CF9AE}" pid="7" name="Palabra clave">
    <vt:lpwstr>base de datos REMSDB</vt:lpwstr>
  </property>
  <property fmtid="{D5CDD505-2E9C-101B-9397-08002B2CF9AE}" pid="8" name="Categorización">
    <vt:lpwstr>;#Política Presupuestaria:Análisis Macroeconómico de la Política Presupuestaria;#</vt:lpwstr>
  </property>
  <property fmtid="{D5CDD505-2E9C-101B-9397-08002B2CF9AE}" pid="9" name="_DCDateModified">
    <vt:lpwstr>2011-06-02T00:00:00Z</vt:lpwstr>
  </property>
  <property fmtid="{D5CDD505-2E9C-101B-9397-08002B2CF9AE}" pid="10" name="xd_Signature">
    <vt:lpwstr/>
  </property>
  <property fmtid="{D5CDD505-2E9C-101B-9397-08002B2CF9AE}" pid="11" name="TemplateUrl">
    <vt:lpwstr/>
  </property>
  <property fmtid="{D5CDD505-2E9C-101B-9397-08002B2CF9AE}" pid="12" name="xd_ProgID">
    <vt:lpwstr/>
  </property>
  <property fmtid="{D5CDD505-2E9C-101B-9397-08002B2CF9AE}" pid="13" name="PublishingExpirationDate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o1e7c1fe4bbc407f8b48a7c4ea1f8b36">
    <vt:lpwstr>Política Presupuestaria:Análisis Macroeconómico de la Política Presupuestaria|999f7610-5f91-440c-bebe-b0affac7699f</vt:lpwstr>
  </property>
  <property fmtid="{D5CDD505-2E9C-101B-9397-08002B2CF9AE}" pid="17" name="Categorizacion">
    <vt:lpwstr>20;#Política Presupuestaria:Análisis Macroeconómico de la Política Presupuestaria|999f7610-5f91-440c-bebe-b0affac7699f</vt:lpwstr>
  </property>
  <property fmtid="{D5CDD505-2E9C-101B-9397-08002B2CF9AE}" pid="18" name="TaxCatchAll">
    <vt:lpwstr>20;#Política Presupuestaria:Análisis Macroeconómico de la Política Presupuestaria|999f7610-5f91-440c-bebe-b0affac7699f</vt:lpwstr>
  </property>
  <property fmtid="{D5CDD505-2E9C-101B-9397-08002B2CF9AE}" pid="19" name="PublishingStartDate">
    <vt:lpwstr/>
  </property>
  <property fmtid="{D5CDD505-2E9C-101B-9397-08002B2CF9AE}" pid="20" name="ContentTypeId">
    <vt:lpwstr>0x01010076C9F8EBD7209F49817694EA00723DAB00BA0577D6ED79B44C96E4320D92F210C9</vt:lpwstr>
  </property>
</Properties>
</file>