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ware\Matlab\Practice\My model\Final_paper1\"/>
    </mc:Choice>
  </mc:AlternateContent>
  <xr:revisionPtr revIDLastSave="0" documentId="13_ncr:1_{2E4CF583-3D3A-4233-BBE8-37A941BD3570}" xr6:coauthVersionLast="47" xr6:coauthVersionMax="47" xr10:uidLastSave="{00000000-0000-0000-0000-000000000000}"/>
  <bookViews>
    <workbookView xWindow="-108" yWindow="-108" windowWidth="23256" windowHeight="12456" xr2:uid="{A2024156-A422-4C2B-BEB3-CECC62CEF2B7}"/>
  </bookViews>
  <sheets>
    <sheet name="Data" sheetId="3" r:id="rId1"/>
    <sheet name="IST" sheetId="5" r:id="rId2"/>
    <sheet name="Sheet1" sheetId="4" r:id="rId3"/>
    <sheet name="Raw data" sheetId="1" r:id="rId4"/>
    <sheet name="Population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7" i="3" l="1"/>
  <c r="U26" i="3"/>
  <c r="U25" i="3"/>
  <c r="U24" i="3"/>
  <c r="U21" i="3"/>
  <c r="U20" i="3"/>
  <c r="U19" i="3"/>
  <c r="U18" i="3"/>
  <c r="U17" i="3"/>
  <c r="V17" i="3"/>
  <c r="S3" i="3"/>
  <c r="S4" i="3" s="1"/>
  <c r="S7" i="3"/>
  <c r="S6" i="3"/>
  <c r="T6" i="3"/>
  <c r="S5" i="3"/>
  <c r="N3" i="3"/>
  <c r="S9" i="3"/>
  <c r="S8" i="3"/>
  <c r="N4" i="3"/>
  <c r="U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2" i="1"/>
  <c r="P3" i="1"/>
  <c r="Q3" i="1"/>
  <c r="R3" i="1"/>
  <c r="S3" i="1"/>
  <c r="P4" i="1"/>
  <c r="Q4" i="1"/>
  <c r="R4" i="1"/>
  <c r="S4" i="1"/>
  <c r="P5" i="1"/>
  <c r="Q5" i="1"/>
  <c r="R5" i="1"/>
  <c r="S5" i="1"/>
  <c r="P6" i="1"/>
  <c r="Q6" i="1"/>
  <c r="R6" i="1"/>
  <c r="S6" i="1"/>
  <c r="P7" i="1"/>
  <c r="Q7" i="1"/>
  <c r="R7" i="1"/>
  <c r="S7" i="1"/>
  <c r="P8" i="1"/>
  <c r="Q8" i="1"/>
  <c r="R8" i="1"/>
  <c r="S8" i="1"/>
  <c r="P9" i="1"/>
  <c r="Q9" i="1"/>
  <c r="R9" i="1"/>
  <c r="S9" i="1"/>
  <c r="P10" i="1"/>
  <c r="Q10" i="1"/>
  <c r="R10" i="1"/>
  <c r="S10" i="1"/>
  <c r="P11" i="1"/>
  <c r="Q11" i="1"/>
  <c r="R11" i="1"/>
  <c r="S11" i="1"/>
  <c r="P12" i="1"/>
  <c r="Q12" i="1"/>
  <c r="R12" i="1"/>
  <c r="S12" i="1"/>
  <c r="P13" i="1"/>
  <c r="Q13" i="1"/>
  <c r="R13" i="1"/>
  <c r="S13" i="1"/>
  <c r="P14" i="1"/>
  <c r="Q14" i="1"/>
  <c r="R14" i="1"/>
  <c r="S14" i="1"/>
  <c r="P15" i="1"/>
  <c r="Q15" i="1"/>
  <c r="R15" i="1"/>
  <c r="S15" i="1"/>
  <c r="P16" i="1"/>
  <c r="Q16" i="1"/>
  <c r="R16" i="1"/>
  <c r="S16" i="1"/>
  <c r="P17" i="1"/>
  <c r="Q17" i="1"/>
  <c r="R17" i="1"/>
  <c r="S17" i="1"/>
  <c r="P18" i="1"/>
  <c r="Q18" i="1"/>
  <c r="R18" i="1"/>
  <c r="S18" i="1"/>
  <c r="P19" i="1"/>
  <c r="Q19" i="1"/>
  <c r="R19" i="1"/>
  <c r="S19" i="1"/>
  <c r="P20" i="1"/>
  <c r="Q20" i="1"/>
  <c r="R20" i="1"/>
  <c r="S20" i="1"/>
  <c r="P21" i="1"/>
  <c r="Q21" i="1"/>
  <c r="R21" i="1"/>
  <c r="S21" i="1"/>
  <c r="P22" i="1"/>
  <c r="Q22" i="1"/>
  <c r="R22" i="1"/>
  <c r="S22" i="1"/>
  <c r="P23" i="1"/>
  <c r="Q23" i="1"/>
  <c r="R23" i="1"/>
  <c r="S23" i="1"/>
  <c r="P24" i="1"/>
  <c r="Q24" i="1"/>
  <c r="R24" i="1"/>
  <c r="S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36" i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S2" i="1"/>
  <c r="R2" i="1"/>
  <c r="P2" i="1"/>
  <c r="Q2" i="1"/>
  <c r="R4" i="3" l="1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3" i="3"/>
  <c r="F3" i="3"/>
  <c r="K3" i="3" s="1"/>
  <c r="G3" i="3"/>
  <c r="F4" i="3"/>
  <c r="G4" i="3"/>
  <c r="F5" i="3"/>
  <c r="G5" i="3"/>
  <c r="L5" i="3" s="1"/>
  <c r="F6" i="3"/>
  <c r="K6" i="3" s="1"/>
  <c r="G6" i="3"/>
  <c r="F7" i="3"/>
  <c r="G7" i="3"/>
  <c r="F8" i="3"/>
  <c r="G8" i="3"/>
  <c r="F9" i="3"/>
  <c r="G9" i="3"/>
  <c r="F10" i="3"/>
  <c r="G10" i="3"/>
  <c r="F11" i="3"/>
  <c r="G11" i="3"/>
  <c r="L11" i="3" s="1"/>
  <c r="F12" i="3"/>
  <c r="K12" i="3" s="1"/>
  <c r="G12" i="3"/>
  <c r="F13" i="3"/>
  <c r="G13" i="3"/>
  <c r="F14" i="3"/>
  <c r="G14" i="3"/>
  <c r="F15" i="3"/>
  <c r="G15" i="3"/>
  <c r="F16" i="3"/>
  <c r="G16" i="3"/>
  <c r="F17" i="3"/>
  <c r="G17" i="3"/>
  <c r="L17" i="3" s="1"/>
  <c r="F18" i="3"/>
  <c r="K18" i="3" s="1"/>
  <c r="G18" i="3"/>
  <c r="F19" i="3"/>
  <c r="G19" i="3"/>
  <c r="F20" i="3"/>
  <c r="G20" i="3"/>
  <c r="F21" i="3"/>
  <c r="G21" i="3"/>
  <c r="F22" i="3"/>
  <c r="G22" i="3"/>
  <c r="F23" i="3"/>
  <c r="G23" i="3"/>
  <c r="L23" i="3" s="1"/>
  <c r="F24" i="3"/>
  <c r="K24" i="3" s="1"/>
  <c r="G24" i="3"/>
  <c r="F25" i="3"/>
  <c r="G25" i="3"/>
  <c r="F26" i="3"/>
  <c r="G26" i="3"/>
  <c r="F27" i="3"/>
  <c r="G27" i="3"/>
  <c r="F28" i="3"/>
  <c r="G28" i="3"/>
  <c r="F29" i="3"/>
  <c r="G29" i="3"/>
  <c r="L29" i="3" s="1"/>
  <c r="F30" i="3"/>
  <c r="K30" i="3" s="1"/>
  <c r="G30" i="3"/>
  <c r="L31" i="3" s="1"/>
  <c r="F31" i="3"/>
  <c r="G31" i="3"/>
  <c r="F32" i="3"/>
  <c r="G32" i="3"/>
  <c r="F33" i="3"/>
  <c r="G33" i="3"/>
  <c r="F34" i="3"/>
  <c r="G34" i="3"/>
  <c r="F35" i="3"/>
  <c r="G35" i="3"/>
  <c r="L35" i="3" s="1"/>
  <c r="F36" i="3"/>
  <c r="K36" i="3" s="1"/>
  <c r="G36" i="3"/>
  <c r="F37" i="3"/>
  <c r="G37" i="3"/>
  <c r="F38" i="3"/>
  <c r="G38" i="3"/>
  <c r="F39" i="3"/>
  <c r="G39" i="3"/>
  <c r="F40" i="3"/>
  <c r="G40" i="3"/>
  <c r="F41" i="3"/>
  <c r="G41" i="3"/>
  <c r="L41" i="3" s="1"/>
  <c r="F42" i="3"/>
  <c r="K42" i="3" s="1"/>
  <c r="G42" i="3"/>
  <c r="L42" i="3" s="1"/>
  <c r="G2" i="3"/>
  <c r="F2" i="3"/>
  <c r="E3" i="3"/>
  <c r="E4" i="3"/>
  <c r="E5" i="3"/>
  <c r="J5" i="3" s="1"/>
  <c r="E6" i="3"/>
  <c r="E7" i="3"/>
  <c r="E8" i="3"/>
  <c r="E9" i="3"/>
  <c r="E10" i="3"/>
  <c r="J10" i="3" s="1"/>
  <c r="E11" i="3"/>
  <c r="J11" i="3" s="1"/>
  <c r="E12" i="3"/>
  <c r="E13" i="3"/>
  <c r="E14" i="3"/>
  <c r="E15" i="3"/>
  <c r="J15" i="3" s="1"/>
  <c r="E16" i="3"/>
  <c r="E17" i="3"/>
  <c r="J17" i="3" s="1"/>
  <c r="E18" i="3"/>
  <c r="J18" i="3" s="1"/>
  <c r="E19" i="3"/>
  <c r="J19" i="3" s="1"/>
  <c r="E20" i="3"/>
  <c r="E21" i="3"/>
  <c r="E22" i="3"/>
  <c r="J22" i="3" s="1"/>
  <c r="E23" i="3"/>
  <c r="J23" i="3" s="1"/>
  <c r="E24" i="3"/>
  <c r="E25" i="3"/>
  <c r="E26" i="3"/>
  <c r="E27" i="3"/>
  <c r="J27" i="3" s="1"/>
  <c r="E28" i="3"/>
  <c r="E29" i="3"/>
  <c r="J29" i="3" s="1"/>
  <c r="E30" i="3"/>
  <c r="J30" i="3" s="1"/>
  <c r="E31" i="3"/>
  <c r="J31" i="3" s="1"/>
  <c r="E32" i="3"/>
  <c r="E33" i="3"/>
  <c r="E34" i="3"/>
  <c r="J34" i="3" s="1"/>
  <c r="E35" i="3"/>
  <c r="J35" i="3" s="1"/>
  <c r="E36" i="3"/>
  <c r="E37" i="3"/>
  <c r="E38" i="3"/>
  <c r="E39" i="3"/>
  <c r="J39" i="3" s="1"/>
  <c r="E40" i="3"/>
  <c r="E41" i="3"/>
  <c r="J41" i="3" s="1"/>
  <c r="E42" i="3"/>
  <c r="J42" i="3" s="1"/>
  <c r="E2" i="3"/>
  <c r="J2" i="1"/>
  <c r="K2" i="1"/>
  <c r="L2" i="1"/>
  <c r="M2" i="1"/>
  <c r="N2" i="1"/>
  <c r="J3" i="1"/>
  <c r="K3" i="1"/>
  <c r="L3" i="1"/>
  <c r="M3" i="1"/>
  <c r="N3" i="1"/>
  <c r="J4" i="1"/>
  <c r="K4" i="1"/>
  <c r="L4" i="1"/>
  <c r="M4" i="1"/>
  <c r="N4" i="1"/>
  <c r="J5" i="1"/>
  <c r="K5" i="1"/>
  <c r="L5" i="1"/>
  <c r="M5" i="1"/>
  <c r="N5" i="1"/>
  <c r="J6" i="1"/>
  <c r="K6" i="1"/>
  <c r="L6" i="1"/>
  <c r="M6" i="1"/>
  <c r="N6" i="1"/>
  <c r="J7" i="1"/>
  <c r="K7" i="1"/>
  <c r="L7" i="1"/>
  <c r="M7" i="1"/>
  <c r="N7" i="1"/>
  <c r="J8" i="1"/>
  <c r="K8" i="1"/>
  <c r="L8" i="1"/>
  <c r="M8" i="1"/>
  <c r="N8" i="1"/>
  <c r="J9" i="1"/>
  <c r="K9" i="1"/>
  <c r="L9" i="1"/>
  <c r="M9" i="1"/>
  <c r="N9" i="1"/>
  <c r="J10" i="1"/>
  <c r="K10" i="1"/>
  <c r="L10" i="1"/>
  <c r="M10" i="1"/>
  <c r="N10" i="1"/>
  <c r="J11" i="1"/>
  <c r="K11" i="1"/>
  <c r="L11" i="1"/>
  <c r="M11" i="1"/>
  <c r="N11" i="1"/>
  <c r="J12" i="1"/>
  <c r="K12" i="1"/>
  <c r="L12" i="1"/>
  <c r="M12" i="1"/>
  <c r="N12" i="1"/>
  <c r="J13" i="1"/>
  <c r="K13" i="1"/>
  <c r="L13" i="1"/>
  <c r="M13" i="1"/>
  <c r="N13" i="1"/>
  <c r="J14" i="1"/>
  <c r="K14" i="1"/>
  <c r="L14" i="1"/>
  <c r="M14" i="1"/>
  <c r="N14" i="1"/>
  <c r="J15" i="1"/>
  <c r="K15" i="1"/>
  <c r="L15" i="1"/>
  <c r="M15" i="1"/>
  <c r="N15" i="1"/>
  <c r="J16" i="1"/>
  <c r="K16" i="1"/>
  <c r="L16" i="1"/>
  <c r="M16" i="1"/>
  <c r="N16" i="1"/>
  <c r="J17" i="1"/>
  <c r="K17" i="1"/>
  <c r="L17" i="1"/>
  <c r="M17" i="1"/>
  <c r="N17" i="1"/>
  <c r="J18" i="1"/>
  <c r="K18" i="1"/>
  <c r="L18" i="1"/>
  <c r="M18" i="1"/>
  <c r="N18" i="1"/>
  <c r="J19" i="1"/>
  <c r="K19" i="1"/>
  <c r="L19" i="1"/>
  <c r="M19" i="1"/>
  <c r="N19" i="1"/>
  <c r="J20" i="1"/>
  <c r="K20" i="1"/>
  <c r="L20" i="1"/>
  <c r="M20" i="1"/>
  <c r="N20" i="1"/>
  <c r="J21" i="1"/>
  <c r="K21" i="1"/>
  <c r="L21" i="1"/>
  <c r="M21" i="1"/>
  <c r="N21" i="1"/>
  <c r="J22" i="1"/>
  <c r="K22" i="1"/>
  <c r="L22" i="1"/>
  <c r="M22" i="1"/>
  <c r="N22" i="1"/>
  <c r="J23" i="1"/>
  <c r="K23" i="1"/>
  <c r="L23" i="1"/>
  <c r="M23" i="1"/>
  <c r="N23" i="1"/>
  <c r="J24" i="1"/>
  <c r="K24" i="1"/>
  <c r="L24" i="1"/>
  <c r="M24" i="1"/>
  <c r="N24" i="1"/>
  <c r="J25" i="1"/>
  <c r="K25" i="1"/>
  <c r="L25" i="1"/>
  <c r="M25" i="1"/>
  <c r="N25" i="1"/>
  <c r="J26" i="1"/>
  <c r="K26" i="1"/>
  <c r="L26" i="1"/>
  <c r="M26" i="1"/>
  <c r="N26" i="1"/>
  <c r="J27" i="1"/>
  <c r="K27" i="1"/>
  <c r="L27" i="1"/>
  <c r="M27" i="1"/>
  <c r="N27" i="1"/>
  <c r="J28" i="1"/>
  <c r="K28" i="1"/>
  <c r="L28" i="1"/>
  <c r="M28" i="1"/>
  <c r="N28" i="1"/>
  <c r="J29" i="1"/>
  <c r="K29" i="1"/>
  <c r="L29" i="1"/>
  <c r="M29" i="1"/>
  <c r="N29" i="1"/>
  <c r="J30" i="1"/>
  <c r="K30" i="1"/>
  <c r="L30" i="1"/>
  <c r="M30" i="1"/>
  <c r="N30" i="1"/>
  <c r="J31" i="1"/>
  <c r="K31" i="1"/>
  <c r="L31" i="1"/>
  <c r="M31" i="1"/>
  <c r="N31" i="1"/>
  <c r="J32" i="1"/>
  <c r="K32" i="1"/>
  <c r="L32" i="1"/>
  <c r="M32" i="1"/>
  <c r="N32" i="1"/>
  <c r="J33" i="1"/>
  <c r="K33" i="1"/>
  <c r="L33" i="1"/>
  <c r="M33" i="1"/>
  <c r="N33" i="1"/>
  <c r="J34" i="1"/>
  <c r="K34" i="1"/>
  <c r="L34" i="1"/>
  <c r="M34" i="1"/>
  <c r="N34" i="1"/>
  <c r="J35" i="1"/>
  <c r="K35" i="1"/>
  <c r="L35" i="1"/>
  <c r="M35" i="1"/>
  <c r="N35" i="1"/>
  <c r="J36" i="1"/>
  <c r="K36" i="1"/>
  <c r="L36" i="1"/>
  <c r="M36" i="1"/>
  <c r="N36" i="1"/>
  <c r="J37" i="1"/>
  <c r="K37" i="1"/>
  <c r="L37" i="1"/>
  <c r="M37" i="1"/>
  <c r="N37" i="1"/>
  <c r="J38" i="1"/>
  <c r="K38" i="1"/>
  <c r="L38" i="1"/>
  <c r="M38" i="1"/>
  <c r="N38" i="1"/>
  <c r="J39" i="1"/>
  <c r="K39" i="1"/>
  <c r="L39" i="1"/>
  <c r="M39" i="1"/>
  <c r="N39" i="1"/>
  <c r="J40" i="1"/>
  <c r="K40" i="1"/>
  <c r="L40" i="1"/>
  <c r="M40" i="1"/>
  <c r="N40" i="1"/>
  <c r="J41" i="1"/>
  <c r="K41" i="1"/>
  <c r="L41" i="1"/>
  <c r="M41" i="1"/>
  <c r="N41" i="1"/>
  <c r="J42" i="1"/>
  <c r="K42" i="1"/>
  <c r="L42" i="1"/>
  <c r="M42" i="1"/>
  <c r="N42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18" i="2"/>
  <c r="W4" i="3" l="1"/>
  <c r="J37" i="3"/>
  <c r="J25" i="3"/>
  <c r="J13" i="3"/>
  <c r="J3" i="3"/>
  <c r="K38" i="3"/>
  <c r="K32" i="3"/>
  <c r="K26" i="3"/>
  <c r="K20" i="3"/>
  <c r="K14" i="3"/>
  <c r="K8" i="3"/>
  <c r="J38" i="3"/>
  <c r="J26" i="3"/>
  <c r="J14" i="3"/>
  <c r="L37" i="3"/>
  <c r="L25" i="3"/>
  <c r="L19" i="3"/>
  <c r="L13" i="3"/>
  <c r="L7" i="3"/>
  <c r="K41" i="3"/>
  <c r="K35" i="3"/>
  <c r="K29" i="3"/>
  <c r="K23" i="3"/>
  <c r="K17" i="3"/>
  <c r="K11" i="3"/>
  <c r="K5" i="3"/>
  <c r="J32" i="3"/>
  <c r="J20" i="3"/>
  <c r="J8" i="3"/>
  <c r="L28" i="3"/>
  <c r="L22" i="3"/>
  <c r="L16" i="3"/>
  <c r="L10" i="3"/>
  <c r="L4" i="3"/>
  <c r="L3" i="3"/>
  <c r="K31" i="3"/>
  <c r="L40" i="3"/>
  <c r="K34" i="3"/>
  <c r="K22" i="3"/>
  <c r="K10" i="3"/>
  <c r="K19" i="3"/>
  <c r="J40" i="3"/>
  <c r="J28" i="3"/>
  <c r="J16" i="3"/>
  <c r="J4" i="3"/>
  <c r="L38" i="3"/>
  <c r="L32" i="3"/>
  <c r="L26" i="3"/>
  <c r="L20" i="3"/>
  <c r="L14" i="3"/>
  <c r="L8" i="3"/>
  <c r="J7" i="3"/>
  <c r="K37" i="3"/>
  <c r="K25" i="3"/>
  <c r="K13" i="3"/>
  <c r="K7" i="3"/>
  <c r="J36" i="3"/>
  <c r="J24" i="3"/>
  <c r="J12" i="3"/>
  <c r="L36" i="3"/>
  <c r="L30" i="3"/>
  <c r="L24" i="3"/>
  <c r="L18" i="3"/>
  <c r="L12" i="3"/>
  <c r="L6" i="3"/>
  <c r="J33" i="3"/>
  <c r="J21" i="3"/>
  <c r="J9" i="3"/>
  <c r="J6" i="3"/>
  <c r="K40" i="3"/>
  <c r="K28" i="3"/>
  <c r="K16" i="3"/>
  <c r="K4" i="3"/>
  <c r="L33" i="3"/>
  <c r="L21" i="3"/>
  <c r="L9" i="3"/>
  <c r="L34" i="3"/>
  <c r="L39" i="3"/>
  <c r="K39" i="3"/>
  <c r="K27" i="3"/>
  <c r="K15" i="3"/>
  <c r="K33" i="3"/>
  <c r="K21" i="3"/>
  <c r="K9" i="3"/>
  <c r="L27" i="3"/>
  <c r="L15" i="3"/>
  <c r="O35" i="3" l="1"/>
  <c r="O24" i="3"/>
  <c r="O15" i="3"/>
  <c r="O4" i="3"/>
  <c r="O8" i="3"/>
  <c r="O3" i="3"/>
  <c r="O34" i="3"/>
  <c r="O32" i="3"/>
  <c r="O21" i="3"/>
  <c r="J44" i="3"/>
  <c r="O33" i="3"/>
  <c r="O40" i="3"/>
  <c r="O7" i="3"/>
  <c r="O17" i="3"/>
  <c r="O29" i="3"/>
  <c r="O12" i="3"/>
  <c r="P8" i="3"/>
  <c r="O25" i="3"/>
  <c r="O38" i="3"/>
  <c r="O26" i="3"/>
  <c r="O22" i="3"/>
  <c r="O9" i="3"/>
  <c r="O39" i="3"/>
  <c r="O16" i="3"/>
  <c r="O37" i="3"/>
  <c r="O30" i="3"/>
  <c r="O5" i="3"/>
  <c r="O42" i="3"/>
  <c r="O19" i="3"/>
  <c r="O41" i="3"/>
  <c r="O27" i="3"/>
  <c r="P13" i="3"/>
  <c r="O23" i="3"/>
  <c r="P26" i="3"/>
  <c r="Q15" i="3"/>
  <c r="O28" i="3"/>
  <c r="O6" i="3"/>
  <c r="O36" i="3"/>
  <c r="O14" i="3"/>
  <c r="O31" i="3"/>
  <c r="P9" i="3"/>
  <c r="O20" i="3"/>
  <c r="O13" i="3"/>
  <c r="O11" i="3"/>
  <c r="O18" i="3"/>
  <c r="O10" i="3"/>
  <c r="P14" i="3"/>
  <c r="P11" i="3"/>
  <c r="P17" i="3"/>
  <c r="Q28" i="3"/>
  <c r="Q30" i="3"/>
  <c r="P32" i="3"/>
  <c r="P41" i="3"/>
  <c r="Q22" i="3"/>
  <c r="P33" i="3"/>
  <c r="Q21" i="3"/>
  <c r="Q13" i="3"/>
  <c r="Q32" i="3"/>
  <c r="P30" i="3"/>
  <c r="P18" i="3"/>
  <c r="Q7" i="3"/>
  <c r="P4" i="3"/>
  <c r="P5" i="3"/>
  <c r="Q5" i="3"/>
  <c r="Q27" i="3"/>
  <c r="Q8" i="3"/>
  <c r="P29" i="3"/>
  <c r="Q12" i="3"/>
  <c r="Q4" i="3"/>
  <c r="Q20" i="3"/>
  <c r="Q11" i="3"/>
  <c r="P3" i="3"/>
  <c r="P15" i="3"/>
  <c r="P42" i="3"/>
  <c r="Q14" i="3"/>
  <c r="Q29" i="3"/>
  <c r="P31" i="3"/>
  <c r="Q9" i="3"/>
  <c r="Q3" i="3"/>
  <c r="Q26" i="3"/>
  <c r="Q18" i="3"/>
  <c r="P23" i="3"/>
  <c r="Q33" i="3"/>
  <c r="Q38" i="3"/>
  <c r="P39" i="3"/>
  <c r="P16" i="3"/>
  <c r="P6" i="3"/>
  <c r="Q42" i="3"/>
  <c r="P40" i="3"/>
  <c r="Q25" i="3"/>
  <c r="Q35" i="3"/>
  <c r="Q17" i="3"/>
  <c r="Q19" i="3"/>
  <c r="P21" i="3"/>
  <c r="Q34" i="3"/>
  <c r="P34" i="3"/>
  <c r="Q24" i="3"/>
  <c r="P38" i="3"/>
  <c r="Q6" i="3"/>
  <c r="Q37" i="3"/>
  <c r="Q23" i="3"/>
  <c r="P27" i="3"/>
  <c r="P12" i="3"/>
  <c r="P19" i="3"/>
  <c r="P10" i="3"/>
  <c r="Q36" i="3"/>
  <c r="Q39" i="3"/>
  <c r="Q41" i="3"/>
  <c r="Q16" i="3"/>
  <c r="P24" i="3"/>
  <c r="P28" i="3"/>
  <c r="P37" i="3"/>
  <c r="Q10" i="3"/>
  <c r="L44" i="3"/>
  <c r="P36" i="3"/>
  <c r="Q31" i="3"/>
  <c r="P22" i="3"/>
  <c r="Q40" i="3"/>
  <c r="P7" i="3"/>
  <c r="P25" i="3"/>
  <c r="K44" i="3"/>
  <c r="P35" i="3"/>
  <c r="P20" i="3"/>
  <c r="U4" i="3" l="1"/>
  <c r="V4" i="3"/>
  <c r="T4" i="3"/>
  <c r="U5" i="3"/>
  <c r="V5" i="3"/>
  <c r="T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tc={99EAAE39-63F9-4A55-90A9-E80AD264E7C5}</author>
    <author>Saidul Islam</author>
  </authors>
  <commentList>
    <comment ref="B1" authorId="0" shapeId="0" xr:uid="{99EAAE39-63F9-4A55-90A9-E80AD264E7C5}">
      <text>
        <t>[Threaded comment]
Your version of Excel allows you to read this threaded comment; however, any edits to it will get removed if the file is opened in a newer version of Excel. Learn more: https://go.microsoft.com/fwlink/?linkid=870924
Comment:
    Gross Domestic Product, Nominal, Domestic Currency (millions)
Source: IFS</t>
      </text>
    </comment>
    <comment ref="C1" authorId="1" shapeId="0" xr:uid="{D315F1CC-1523-4F72-82CB-126B78092579}">
      <text>
        <r>
          <rPr>
            <b/>
            <sz val="9"/>
            <color indexed="81"/>
            <rFont val="Tahoma"/>
            <charset val="1"/>
          </rPr>
          <t>Saidul Islam:</t>
        </r>
        <r>
          <rPr>
            <sz val="9"/>
            <color indexed="81"/>
            <rFont val="Tahoma"/>
            <charset val="1"/>
          </rPr>
          <t xml:space="preserve">
Gross Domestic Product, Real, Domestic Currency (millions)
Source: IFS</t>
        </r>
      </text>
    </comment>
    <comment ref="D1" authorId="1" shapeId="0" xr:uid="{FABFCF9E-EA17-40D8-9831-12DF1E83B652}">
      <text>
        <r>
          <rPr>
            <b/>
            <sz val="9"/>
            <color indexed="81"/>
            <rFont val="Tahoma"/>
            <charset val="1"/>
          </rPr>
          <t>Saidul Islam:</t>
        </r>
        <r>
          <rPr>
            <sz val="9"/>
            <color indexed="81"/>
            <rFont val="Tahoma"/>
            <charset val="1"/>
          </rPr>
          <t xml:space="preserve">
Household Consumption Expenditure, incl. NPISHs, Nominal, Domestic Currency (millions)
Source: IFS</t>
        </r>
      </text>
    </comment>
    <comment ref="E1" authorId="1" shapeId="0" xr:uid="{01335BD2-22BD-47EE-8100-CDA694846FA8}">
      <text>
        <r>
          <rPr>
            <b/>
            <sz val="9"/>
            <color indexed="81"/>
            <rFont val="Tahoma"/>
            <charset val="1"/>
          </rPr>
          <t>Saidul Islam:</t>
        </r>
        <r>
          <rPr>
            <sz val="9"/>
            <color indexed="81"/>
            <rFont val="Tahoma"/>
            <charset val="1"/>
          </rPr>
          <t xml:space="preserve">
Household Consumption Expenditure, incl. NPISHs, Real, Domestic Currency (millions)
Source: IFS</t>
        </r>
      </text>
    </comment>
    <comment ref="F1" authorId="1" shapeId="0" xr:uid="{56245356-1F1B-45AD-9EB5-28F4F539B5DD}">
      <text>
        <r>
          <rPr>
            <b/>
            <sz val="9"/>
            <color indexed="81"/>
            <rFont val="Tahoma"/>
            <charset val="1"/>
          </rPr>
          <t>Saidul Islam:</t>
        </r>
        <r>
          <rPr>
            <sz val="9"/>
            <color indexed="81"/>
            <rFont val="Tahoma"/>
            <charset val="1"/>
          </rPr>
          <t xml:space="preserve">
Gross Fixed Capital Formation, Nominal, Domestic Currency(millions)
Source: IFS</t>
        </r>
      </text>
    </comment>
    <comment ref="G1" authorId="1" shapeId="0" xr:uid="{22371E2F-F602-4B25-8B95-841C4FAA96B5}">
      <text>
        <r>
          <rPr>
            <b/>
            <sz val="9"/>
            <color indexed="81"/>
            <rFont val="Tahoma"/>
            <charset val="1"/>
          </rPr>
          <t>Saidul Islam:</t>
        </r>
        <r>
          <rPr>
            <sz val="9"/>
            <color indexed="81"/>
            <rFont val="Tahoma"/>
            <charset val="1"/>
          </rPr>
          <t xml:space="preserve">
Gross Fixed Capital Formation, Real, Domestic Currency(millions)
Source: IFS</t>
        </r>
      </text>
    </comment>
    <comment ref="H1" authorId="1" shapeId="0" xr:uid="{802FD6DD-C77D-406A-B75C-1DABED2FCFDA}">
      <text>
        <r>
          <rPr>
            <b/>
            <sz val="9"/>
            <color indexed="81"/>
            <rFont val="Tahoma"/>
            <charset val="1"/>
          </rPr>
          <t>Saidul Islam:</t>
        </r>
        <r>
          <rPr>
            <sz val="9"/>
            <color indexed="81"/>
            <rFont val="Tahoma"/>
            <charset val="1"/>
          </rPr>
          <t xml:space="preserve">
Midyear Population estimates
Source: World Population Prospects 2022, UN, Department of Economic and Social Affairs
</t>
        </r>
      </text>
    </comment>
    <comment ref="O1" authorId="1" shapeId="0" xr:uid="{E4712B30-28ED-48E8-AA46-FE1F714A2064}">
      <text>
        <r>
          <rPr>
            <b/>
            <sz val="9"/>
            <color indexed="81"/>
            <rFont val="Tahoma"/>
            <charset val="1"/>
          </rPr>
          <t>Saidul Islam:</t>
        </r>
        <r>
          <rPr>
            <sz val="9"/>
            <color indexed="81"/>
            <rFont val="Tahoma"/>
            <charset val="1"/>
          </rPr>
          <t xml:space="preserve">
External balance on goods and services (% of GDP)
Source: WDI</t>
        </r>
      </text>
    </comment>
  </commentList>
</comments>
</file>

<file path=xl/sharedStrings.xml><?xml version="1.0" encoding="utf-8"?>
<sst xmlns="http://schemas.openxmlformats.org/spreadsheetml/2006/main" count="496" uniqueCount="59">
  <si>
    <t>Nominal GDP</t>
  </si>
  <si>
    <t>Real GDP</t>
  </si>
  <si>
    <t>Nominal Consumption</t>
  </si>
  <si>
    <t>Real Consumption</t>
  </si>
  <si>
    <t>Nominal Investment</t>
  </si>
  <si>
    <t>Real Investment</t>
  </si>
  <si>
    <t>United Nations</t>
  </si>
  <si>
    <t>Population Division</t>
  </si>
  <si>
    <t>Department of Economic and Social Affairs</t>
  </si>
  <si>
    <t>World Population Prospects 2022</t>
  </si>
  <si>
    <t>File POP/01-1: Total population (both sexes combined) by single age, region, subregion and country, annually for 1950-2100 (thousands)</t>
  </si>
  <si>
    <t>Estimates, 1950 - 2021</t>
  </si>
  <si>
    <t>POP/DB/WPP/Rev.2022/POP/F01-1</t>
  </si>
  <si>
    <t>© July 2022 by United Nations, made available under a Creative Commons license CC BY 3.0 IGO: http://creativecommons.org/licenses/by/3.0/igo/</t>
  </si>
  <si>
    <t>Suggested citation: United Nations, Department of Economic and Social Affairs, Population Division (2022). World Population Prospects 2022, Online Edition.</t>
  </si>
  <si>
    <t>Total population by single age, both sexes combined (thousands)</t>
  </si>
  <si>
    <t>Index</t>
  </si>
  <si>
    <t>Variant</t>
  </si>
  <si>
    <t>Region, subregion, country or area *</t>
  </si>
  <si>
    <t>Notes</t>
  </si>
  <si>
    <t>Location code</t>
  </si>
  <si>
    <t>ISO3 Alpha-code</t>
  </si>
  <si>
    <t>ISO2 Alpha-code</t>
  </si>
  <si>
    <t>SDMX code**</t>
  </si>
  <si>
    <t>Type</t>
  </si>
  <si>
    <t>Parent code</t>
  </si>
  <si>
    <t>Year</t>
  </si>
  <si>
    <t>100+</t>
  </si>
  <si>
    <t>Estimates</t>
  </si>
  <si>
    <t>Bangladesh</t>
  </si>
  <si>
    <t/>
  </si>
  <si>
    <t>BGD</t>
  </si>
  <si>
    <t>BD</t>
  </si>
  <si>
    <t>Country/Area</t>
  </si>
  <si>
    <t>Total</t>
  </si>
  <si>
    <t>Population</t>
  </si>
  <si>
    <t>Per capita Nominal GDP</t>
  </si>
  <si>
    <t>Per Capita Real GDP</t>
  </si>
  <si>
    <t>Per capita Real Consumption</t>
  </si>
  <si>
    <t>Per capita Nominal Investment</t>
  </si>
  <si>
    <t>Per capita Real Investment</t>
  </si>
  <si>
    <t>Per capita Nominal Consumption</t>
  </si>
  <si>
    <t>log_y</t>
  </si>
  <si>
    <t>log_c</t>
  </si>
  <si>
    <t>log_x</t>
  </si>
  <si>
    <t>g_y</t>
  </si>
  <si>
    <t>g_c</t>
  </si>
  <si>
    <t>g_x</t>
  </si>
  <si>
    <t>Demeaned data</t>
  </si>
  <si>
    <t>External balance to GDP</t>
  </si>
  <si>
    <t>nx</t>
  </si>
  <si>
    <t>Investment Deflator</t>
  </si>
  <si>
    <t>Consumption Deflator</t>
  </si>
  <si>
    <t>IST</t>
  </si>
  <si>
    <t>IST (logged)</t>
  </si>
  <si>
    <t>Real Investment (logged)</t>
  </si>
  <si>
    <t>Relative Price</t>
  </si>
  <si>
    <t>Investment</t>
  </si>
  <si>
    <t>tby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</si>
</sst>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\ ###\ ###\ ##0;\-#\ ###\ ###\ ##0;0"/>
    <numFmt numFmtId="165" formatCode="_(* #,##0_);_(* \(#,##0\);_(* &quot;-&quot;??_);_(@_)"/>
    <numFmt numFmtId="166" formatCode="0.0000%"/>
    <numFmt numFmtId="167" formatCode="0.00000"/>
    <numFmt numFmtId="168" formatCode="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8"/>
      <name val="Arial"/>
    </font>
    <font>
      <b/>
      <sz val="9"/>
      <color indexed="81"/>
      <name val="Tahoma"/>
      <charset val="1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EEEEEE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4" fontId="3" fillId="2" borderId="0" xfId="0" applyNumberFormat="1" applyFont="1" applyFill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 vertical="top" wrapText="1"/>
      <protection locked="0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49" fontId="5" fillId="3" borderId="0" xfId="0" applyNumberFormat="1" applyFont="1" applyFill="1"/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0" xfId="0" quotePrefix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quotePrefix="1" applyFont="1" applyFill="1" applyBorder="1" applyAlignment="1">
      <alignment vertical="center" wrapText="1"/>
    </xf>
    <xf numFmtId="0" fontId="5" fillId="4" borderId="2" xfId="0" quotePrefix="1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49" fontId="5" fillId="4" borderId="2" xfId="0" applyNumberFormat="1" applyFont="1" applyFill="1" applyBorder="1"/>
    <xf numFmtId="49" fontId="5" fillId="4" borderId="3" xfId="0" applyNumberFormat="1" applyFont="1" applyFill="1" applyBorder="1"/>
    <xf numFmtId="49" fontId="5" fillId="4" borderId="4" xfId="0" applyNumberFormat="1" applyFont="1" applyFill="1" applyBorder="1"/>
    <xf numFmtId="0" fontId="5" fillId="4" borderId="5" xfId="0" applyFont="1" applyFill="1" applyBorder="1" applyAlignment="1">
      <alignment horizontal="center" vertical="center"/>
    </xf>
    <xf numFmtId="0" fontId="5" fillId="4" borderId="5" xfId="0" quotePrefix="1" applyFont="1" applyFill="1" applyBorder="1" applyAlignment="1">
      <alignment horizontal="center" vertical="center"/>
    </xf>
    <xf numFmtId="0" fontId="5" fillId="4" borderId="5" xfId="0" quotePrefix="1" applyFont="1" applyFill="1" applyBorder="1" applyAlignment="1">
      <alignment horizontal="center" vertical="center" wrapText="1"/>
    </xf>
    <xf numFmtId="0" fontId="5" fillId="4" borderId="6" xfId="0" quotePrefix="1" applyFont="1" applyFill="1" applyBorder="1" applyAlignment="1">
      <alignment horizontal="center" vertical="center" wrapText="1"/>
    </xf>
    <xf numFmtId="0" fontId="5" fillId="4" borderId="6" xfId="0" quotePrefix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9" fillId="0" borderId="0" xfId="0" applyFont="1"/>
    <xf numFmtId="0" fontId="12" fillId="0" borderId="0" xfId="0" applyFont="1" applyAlignment="1">
      <alignment horizontal="left" indent="5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166" fontId="0" fillId="0" borderId="0" xfId="2" applyNumberFormat="1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/>
    <xf numFmtId="167" fontId="0" fillId="0" borderId="0" xfId="2" applyNumberFormat="1" applyFont="1"/>
    <xf numFmtId="168" fontId="0" fillId="0" borderId="0" xfId="0" applyNumberFormat="1"/>
    <xf numFmtId="0" fontId="0" fillId="0" borderId="0" xfId="0" applyAlignment="1">
      <alignment horizontal="center"/>
    </xf>
    <xf numFmtId="167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775371828521432E-2"/>
          <c:y val="0.17171296296296298"/>
          <c:w val="0.81622703412073494"/>
          <c:h val="0.68729986876640425"/>
        </c:manualLayout>
      </c:layout>
      <c:lineChart>
        <c:grouping val="standard"/>
        <c:varyColors val="0"/>
        <c:ser>
          <c:idx val="0"/>
          <c:order val="0"/>
          <c:tx>
            <c:v>Relative price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'Raw data'!$A$2:$A$42</c:f>
              <c:numCache>
                <c:formatCode>General</c:formatCod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'Raw data'!$S$2:$S$42</c:f>
              <c:numCache>
                <c:formatCode>0.00</c:formatCode>
                <c:ptCount val="41"/>
                <c:pt idx="0">
                  <c:v>3.5171160604785614</c:v>
                </c:pt>
                <c:pt idx="1">
                  <c:v>3.4103789419778434</c:v>
                </c:pt>
                <c:pt idx="2">
                  <c:v>3.3694143979934932</c:v>
                </c:pt>
                <c:pt idx="3">
                  <c:v>3.3345023554655677</c:v>
                </c:pt>
                <c:pt idx="4">
                  <c:v>3.3263672767138552</c:v>
                </c:pt>
                <c:pt idx="5">
                  <c:v>3.2703611062511189</c:v>
                </c:pt>
                <c:pt idx="6">
                  <c:v>3.1870296301579226</c:v>
                </c:pt>
                <c:pt idx="7">
                  <c:v>3.180366780936378</c:v>
                </c:pt>
                <c:pt idx="8">
                  <c:v>3.1532126210211993</c:v>
                </c:pt>
                <c:pt idx="9">
                  <c:v>3.2132066855462713</c:v>
                </c:pt>
                <c:pt idx="10">
                  <c:v>3.2050417917483811</c:v>
                </c:pt>
                <c:pt idx="11">
                  <c:v>3.1500216533205632</c:v>
                </c:pt>
                <c:pt idx="12">
                  <c:v>3.0197809126876902</c:v>
                </c:pt>
                <c:pt idx="13">
                  <c:v>3.0098066692702599</c:v>
                </c:pt>
                <c:pt idx="14">
                  <c:v>3.0469101091355997</c:v>
                </c:pt>
                <c:pt idx="15">
                  <c:v>3.0392733011047754</c:v>
                </c:pt>
                <c:pt idx="16">
                  <c:v>3.0001256816035093</c:v>
                </c:pt>
                <c:pt idx="17">
                  <c:v>2.9006345044923849</c:v>
                </c:pt>
                <c:pt idx="18">
                  <c:v>2.9008552134659276</c:v>
                </c:pt>
                <c:pt idx="19">
                  <c:v>2.9398042301889662</c:v>
                </c:pt>
                <c:pt idx="20">
                  <c:v>2.9453048559487476</c:v>
                </c:pt>
                <c:pt idx="21">
                  <c:v>2.8556795142080831</c:v>
                </c:pt>
                <c:pt idx="22">
                  <c:v>2.8150930354205941</c:v>
                </c:pt>
                <c:pt idx="23">
                  <c:v>2.7975517600564688</c:v>
                </c:pt>
                <c:pt idx="24">
                  <c:v>2.8016983714495014</c:v>
                </c:pt>
                <c:pt idx="25">
                  <c:v>2.7386307712365925</c:v>
                </c:pt>
                <c:pt idx="26">
                  <c:v>2.7573787945032828</c:v>
                </c:pt>
                <c:pt idx="27">
                  <c:v>2.7379407314363085</c:v>
                </c:pt>
                <c:pt idx="28">
                  <c:v>2.7058387607926173</c:v>
                </c:pt>
                <c:pt idx="29">
                  <c:v>2.6738874076211658</c:v>
                </c:pt>
                <c:pt idx="30">
                  <c:v>2.6849057235318821</c:v>
                </c:pt>
                <c:pt idx="31">
                  <c:v>2.6662976917956405</c:v>
                </c:pt>
                <c:pt idx="32">
                  <c:v>2.6535019416804255</c:v>
                </c:pt>
                <c:pt idx="33">
                  <c:v>2.5634767449521352</c:v>
                </c:pt>
                <c:pt idx="34">
                  <c:v>2.5496838203467407</c:v>
                </c:pt>
                <c:pt idx="35">
                  <c:v>2.4336139750033441</c:v>
                </c:pt>
                <c:pt idx="36">
                  <c:v>2.4108269509964373</c:v>
                </c:pt>
                <c:pt idx="37">
                  <c:v>2.4247217317166445</c:v>
                </c:pt>
                <c:pt idx="38">
                  <c:v>2.3720524818787814</c:v>
                </c:pt>
                <c:pt idx="39">
                  <c:v>2.3780997523950251</c:v>
                </c:pt>
                <c:pt idx="40">
                  <c:v>2.3830474682674039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D0-41CB-965C-A336825D8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738415"/>
        <c:axId val="1016735503"/>
      </c:lineChart>
      <c:lineChart>
        <c:grouping val="standard"/>
        <c:varyColors val="0"/>
        <c:ser>
          <c:idx val="1"/>
          <c:order val="1"/>
          <c:tx>
            <c:v>Investment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'Raw data'!$A$2:$A$42</c:f>
              <c:numCache>
                <c:formatCode>General</c:formatCod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'Raw data'!$T$2:$T$42</c:f>
              <c:numCache>
                <c:formatCode>0.00</c:formatCode>
                <c:ptCount val="41"/>
                <c:pt idx="0">
                  <c:v>13.046359450353828</c:v>
                </c:pt>
                <c:pt idx="1">
                  <c:v>13.129332355360665</c:v>
                </c:pt>
                <c:pt idx="2">
                  <c:v>13.172800066748522</c:v>
                </c:pt>
                <c:pt idx="3">
                  <c:v>13.268171004093171</c:v>
                </c:pt>
                <c:pt idx="4">
                  <c:v>13.325599891556719</c:v>
                </c:pt>
                <c:pt idx="5">
                  <c:v>13.378972383648431</c:v>
                </c:pt>
                <c:pt idx="6">
                  <c:v>13.443154604290992</c:v>
                </c:pt>
                <c:pt idx="7">
                  <c:v>13.489005107734609</c:v>
                </c:pt>
                <c:pt idx="8">
                  <c:v>13.534498161036034</c:v>
                </c:pt>
                <c:pt idx="9">
                  <c:v>13.587160318891694</c:v>
                </c:pt>
                <c:pt idx="10">
                  <c:v>13.612822357529403</c:v>
                </c:pt>
                <c:pt idx="11">
                  <c:v>13.651556609988644</c:v>
                </c:pt>
                <c:pt idx="12">
                  <c:v>13.759358278502573</c:v>
                </c:pt>
                <c:pt idx="13">
                  <c:v>13.847578296825231</c:v>
                </c:pt>
                <c:pt idx="14">
                  <c:v>13.939919200856943</c:v>
                </c:pt>
                <c:pt idx="15">
                  <c:v>14.054395953725416</c:v>
                </c:pt>
                <c:pt idx="16">
                  <c:v>14.116576169968839</c:v>
                </c:pt>
                <c:pt idx="17">
                  <c:v>14.203712172446245</c:v>
                </c:pt>
                <c:pt idx="18">
                  <c:v>14.285841633593591</c:v>
                </c:pt>
                <c:pt idx="19">
                  <c:v>14.354889818768312</c:v>
                </c:pt>
                <c:pt idx="20">
                  <c:v>14.431795052551063</c:v>
                </c:pt>
                <c:pt idx="21">
                  <c:v>14.504222919234106</c:v>
                </c:pt>
                <c:pt idx="22">
                  <c:v>14.578414651390538</c:v>
                </c:pt>
                <c:pt idx="23">
                  <c:v>14.657655163110677</c:v>
                </c:pt>
                <c:pt idx="24">
                  <c:v>14.750641493369082</c:v>
                </c:pt>
                <c:pt idx="25">
                  <c:v>14.844956031446676</c:v>
                </c:pt>
                <c:pt idx="26">
                  <c:v>14.915056410725787</c:v>
                </c:pt>
                <c:pt idx="27">
                  <c:v>15.00995804010806</c:v>
                </c:pt>
                <c:pt idx="28">
                  <c:v>15.081663479578403</c:v>
                </c:pt>
                <c:pt idx="29">
                  <c:v>15.163139971464604</c:v>
                </c:pt>
                <c:pt idx="30">
                  <c:v>15.253762917507032</c:v>
                </c:pt>
                <c:pt idx="31">
                  <c:v>15.353775295204352</c:v>
                </c:pt>
                <c:pt idx="32">
                  <c:v>15.404454292035869</c:v>
                </c:pt>
                <c:pt idx="33">
                  <c:v>15.498238336566063</c:v>
                </c:pt>
                <c:pt idx="34">
                  <c:v>15.566552714692721</c:v>
                </c:pt>
                <c:pt idx="35">
                  <c:v>15.652439836253894</c:v>
                </c:pt>
                <c:pt idx="36">
                  <c:v>15.732724745281233</c:v>
                </c:pt>
                <c:pt idx="37">
                  <c:v>15.847239492201842</c:v>
                </c:pt>
                <c:pt idx="38">
                  <c:v>15.91377851530661</c:v>
                </c:pt>
                <c:pt idx="39">
                  <c:v>15.952478751231771</c:v>
                </c:pt>
                <c:pt idx="40">
                  <c:v>16.03027998698024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D0-41CB-965C-A336825D8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718031"/>
        <c:axId val="1016715951"/>
      </c:lineChart>
      <c:catAx>
        <c:axId val="1016738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6735503"/>
        <c:crosses val="autoZero"/>
        <c:auto val="1"/>
        <c:lblAlgn val="ctr"/>
        <c:lblOffset val="100"/>
        <c:noMultiLvlLbl val="0"/>
      </c:catAx>
      <c:valAx>
        <c:axId val="10167355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6738415"/>
        <c:crosses val="autoZero"/>
        <c:crossBetween val="between"/>
      </c:valAx>
      <c:valAx>
        <c:axId val="1016715951"/>
        <c:scaling>
          <c:orientation val="minMax"/>
          <c:min val="12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6718031"/>
        <c:crosses val="max"/>
        <c:crossBetween val="between"/>
      </c:valAx>
      <c:catAx>
        <c:axId val="101671803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671595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883920</xdr:colOff>
      <xdr:row>3</xdr:row>
      <xdr:rowOff>144780</xdr:rowOff>
    </xdr:from>
    <xdr:to>
      <xdr:col>13</xdr:col>
      <xdr:colOff>297180</xdr:colOff>
      <xdr:row>18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1C66E0-0410-D1E3-5211-9BCC85CC60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104775</xdr:rowOff>
    </xdr:from>
    <xdr:to>
      <xdr:col>4</xdr:col>
      <xdr:colOff>535305</xdr:colOff>
      <xdr:row>3</xdr:row>
      <xdr:rowOff>51435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5CAECC-7313-4CFF-8ABF-D61274ECB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104775"/>
          <a:ext cx="53530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aidul Islam" id="{5C6F520C-8D52-46B0-ADE8-8EA302FD2049}" userId="Saidul Islam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2-12-02T13:02:26.30" personId="{5C6F520C-8D52-46B0-ADE8-8EA302FD2049}" id="{99EAAE39-63F9-4A55-90A9-E80AD264E7C5}">
    <text>Gross Domestic Product, Nominal, Domestic Currency (millions)
Source: IFS</text>
  </threadedComment>
</ThreadedComment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C6AB3-82C5-46E4-8993-E56D50D9DD9B}">
  <dimension ref="A1:W44"/>
  <sheetViews>
    <sheetView tabSelected="1" workbookViewId="0">
      <selection activeCell="T9" sqref="T9"/>
    </sheetView>
  </sheetViews>
  <sheetFormatPr defaultRowHeight="14.4" x14ac:dyDescent="0.3"/>
  <cols>
    <col min="2" max="2" width="17.44140625" bestFit="1" customWidth="1"/>
    <col min="3" max="3" width="24.6640625" bestFit="1" customWidth="1"/>
    <col min="4" max="4" width="23" bestFit="1" customWidth="1"/>
    <col min="14" max="14" width="8.5546875" bestFit="1" customWidth="1"/>
    <col min="19" max="19" width="12" bestFit="1" customWidth="1"/>
    <col min="21" max="21" width="12" bestFit="1" customWidth="1"/>
  </cols>
  <sheetData>
    <row r="1" spans="1:23" x14ac:dyDescent="0.3">
      <c r="A1" t="s">
        <v>26</v>
      </c>
      <c r="B1" t="s">
        <v>37</v>
      </c>
      <c r="C1" t="s">
        <v>38</v>
      </c>
      <c r="D1" t="s">
        <v>40</v>
      </c>
      <c r="E1" t="s">
        <v>42</v>
      </c>
      <c r="F1" t="s">
        <v>43</v>
      </c>
      <c r="G1" t="s">
        <v>44</v>
      </c>
      <c r="H1" t="s">
        <v>50</v>
      </c>
      <c r="O1" s="40" t="s">
        <v>48</v>
      </c>
      <c r="P1" s="40"/>
      <c r="Q1" s="40"/>
    </row>
    <row r="2" spans="1:23" x14ac:dyDescent="0.3">
      <c r="A2">
        <v>1981</v>
      </c>
      <c r="B2">
        <v>44122.867414321248</v>
      </c>
      <c r="C2">
        <v>46407.481474951805</v>
      </c>
      <c r="D2">
        <v>5378.7611348507489</v>
      </c>
      <c r="E2">
        <f>LN(B2)</f>
        <v>10.694733462514012</v>
      </c>
      <c r="F2">
        <f>LN(C2)</f>
        <v>10.745215963901094</v>
      </c>
      <c r="G2">
        <f>LN(D2)</f>
        <v>8.5902133543065116</v>
      </c>
      <c r="H2">
        <v>-8.9854327852998068</v>
      </c>
      <c r="J2" t="s">
        <v>45</v>
      </c>
      <c r="K2" t="s">
        <v>46</v>
      </c>
      <c r="L2" t="s">
        <v>47</v>
      </c>
      <c r="M2" t="s">
        <v>58</v>
      </c>
      <c r="O2" t="s">
        <v>45</v>
      </c>
      <c r="P2" t="s">
        <v>46</v>
      </c>
      <c r="Q2" t="s">
        <v>47</v>
      </c>
      <c r="R2" t="s">
        <v>58</v>
      </c>
    </row>
    <row r="3" spans="1:23" x14ac:dyDescent="0.3">
      <c r="A3">
        <v>1982</v>
      </c>
      <c r="B3">
        <v>45171.432717490999</v>
      </c>
      <c r="C3">
        <v>44936.500279449792</v>
      </c>
      <c r="D3">
        <v>5844.0905034722728</v>
      </c>
      <c r="E3">
        <f t="shared" ref="E3:E42" si="0">LN(B3)</f>
        <v>10.718220146487255</v>
      </c>
      <c r="F3">
        <f t="shared" ref="F3:F42" si="1">LN(C3)</f>
        <v>10.713005667305222</v>
      </c>
      <c r="G3">
        <f t="shared" ref="G3:G42" si="2">LN(D3)</f>
        <v>8.6731862593133489</v>
      </c>
      <c r="H3">
        <v>-10.456324461480031</v>
      </c>
      <c r="J3">
        <f>E3-E2</f>
        <v>2.3486683973242606E-2</v>
      </c>
      <c r="K3">
        <f>F3-F2</f>
        <v>-3.2210296595872379E-2</v>
      </c>
      <c r="L3">
        <f>G3-G2</f>
        <v>8.2972905006837294E-2</v>
      </c>
      <c r="M3">
        <v>-0.10456324461480032</v>
      </c>
      <c r="N3" s="38">
        <f>STDEV(M3:M42)</f>
        <v>1.5353237528627635E-2</v>
      </c>
      <c r="O3">
        <f>J3-AVERAGE($J$3:$J$42)</f>
        <v>-2.6735456390753143E-2</v>
      </c>
      <c r="P3">
        <f>K3-AVERAGE($K$3:$K$42)</f>
        <v>-7.0945246963125236E-2</v>
      </c>
      <c r="Q3">
        <f>L3-AVERAGE($L$3:$L$42)</f>
        <v>8.37489159117695E-3</v>
      </c>
      <c r="R3">
        <f t="shared" ref="R3:R42" si="3">M3-AVERAGE($M$3:$M$42)</f>
        <v>-4.2567965703215138E-2</v>
      </c>
      <c r="S3">
        <f>STDEV(R3:R42)</f>
        <v>1.5353237528627602E-2</v>
      </c>
    </row>
    <row r="4" spans="1:23" x14ac:dyDescent="0.3">
      <c r="A4">
        <v>1983</v>
      </c>
      <c r="B4">
        <v>46985.557225330354</v>
      </c>
      <c r="C4">
        <v>46114.082487932559</v>
      </c>
      <c r="D4">
        <v>6103.7216501328512</v>
      </c>
      <c r="E4">
        <f t="shared" si="0"/>
        <v>10.757595540389925</v>
      </c>
      <c r="F4">
        <f t="shared" si="1"/>
        <v>10.738873659297813</v>
      </c>
      <c r="G4">
        <f t="shared" si="2"/>
        <v>8.7166539707012056</v>
      </c>
      <c r="H4">
        <v>-9.1091825588982562</v>
      </c>
      <c r="J4">
        <f t="shared" ref="J4:J42" si="4">E4-E3</f>
        <v>3.9375393902670197E-2</v>
      </c>
      <c r="K4">
        <f t="shared" ref="K4:K42" si="5">F4-F3</f>
        <v>2.5867991992591044E-2</v>
      </c>
      <c r="L4">
        <f t="shared" ref="L4:L42" si="6">G4-G3</f>
        <v>4.3467711387856767E-2</v>
      </c>
      <c r="M4">
        <v>-9.1091825588982558E-2</v>
      </c>
      <c r="N4" s="39">
        <f>_xlfn.VAR.S(M3:M42)</f>
        <v>2.3572190261046002E-4</v>
      </c>
      <c r="O4">
        <f>J4-AVERAGE($J$3:$J$42)</f>
        <v>-1.0846746461325552E-2</v>
      </c>
      <c r="P4">
        <f t="shared" ref="P4:P42" si="7">K4-AVERAGE($K$3:$K$42)</f>
        <v>-1.2866958374661806E-2</v>
      </c>
      <c r="Q4">
        <f t="shared" ref="Q4:Q42" si="8">L4-AVERAGE($L$3:$L$42)</f>
        <v>-3.1130302027803577E-2</v>
      </c>
      <c r="R4">
        <f t="shared" si="3"/>
        <v>-2.9096546677397375E-2</v>
      </c>
      <c r="S4">
        <f>S3*0.25</f>
        <v>3.8383093821569006E-3</v>
      </c>
      <c r="T4" s="34">
        <f>STDEV(O3:O42)</f>
        <v>1.3587837877531804E-2</v>
      </c>
      <c r="U4" s="34">
        <f>STDEV(P3:P42)</f>
        <v>2.4715454014179922E-2</v>
      </c>
      <c r="V4" s="34">
        <f>STDEV(Q3:Q42)</f>
        <v>2.1482504787765932E-2</v>
      </c>
      <c r="W4" s="34">
        <f>STDEV(R3:R42)</f>
        <v>1.5353237528627602E-2</v>
      </c>
    </row>
    <row r="5" spans="1:23" x14ac:dyDescent="0.3">
      <c r="A5">
        <v>1984</v>
      </c>
      <c r="B5">
        <v>49419.72497294558</v>
      </c>
      <c r="C5">
        <v>49435.199570575016</v>
      </c>
      <c r="D5">
        <v>6714.5017593645725</v>
      </c>
      <c r="E5">
        <f t="shared" si="0"/>
        <v>10.808104914430912</v>
      </c>
      <c r="F5">
        <f t="shared" si="1"/>
        <v>10.808417991353023</v>
      </c>
      <c r="G5">
        <f t="shared" si="2"/>
        <v>8.8120249080458546</v>
      </c>
      <c r="H5">
        <v>-10.019216905803336</v>
      </c>
      <c r="J5">
        <f t="shared" si="4"/>
        <v>5.0509374040986543E-2</v>
      </c>
      <c r="K5">
        <f t="shared" si="5"/>
        <v>6.9544332055210489E-2</v>
      </c>
      <c r="L5">
        <f t="shared" si="6"/>
        <v>9.5370937344648965E-2</v>
      </c>
      <c r="M5">
        <v>-0.10019216905803337</v>
      </c>
      <c r="O5">
        <f t="shared" ref="O5:O42" si="9">J5-AVERAGE($J$3:$J$42)</f>
        <v>2.8723367699079461E-4</v>
      </c>
      <c r="P5">
        <f t="shared" si="7"/>
        <v>3.0809381687957639E-2</v>
      </c>
      <c r="Q5">
        <f t="shared" si="8"/>
        <v>2.0772923928988621E-2</v>
      </c>
      <c r="R5">
        <f t="shared" si="3"/>
        <v>-3.8196890146448184E-2</v>
      </c>
      <c r="S5">
        <f>_xlfn.VAR.S(R3:R42)</f>
        <v>2.3572190261045899E-4</v>
      </c>
      <c r="T5">
        <f>CORREL($O$3:$O$42,P3:P42)</f>
        <v>0.72870520577005971</v>
      </c>
      <c r="U5">
        <f>CORREL($O$3:$O$42,Q3:Q42)</f>
        <v>0.45021802372018654</v>
      </c>
      <c r="V5">
        <f t="shared" ref="V5" si="10">CORREL($O$3:$O$42,R3:R42)</f>
        <v>0.19216519000873133</v>
      </c>
    </row>
    <row r="6" spans="1:23" x14ac:dyDescent="0.3">
      <c r="A6">
        <v>1985</v>
      </c>
      <c r="B6">
        <v>51012.661392321977</v>
      </c>
      <c r="C6">
        <v>50087.719735400482</v>
      </c>
      <c r="D6">
        <v>7111.395635941285</v>
      </c>
      <c r="E6">
        <f t="shared" si="0"/>
        <v>10.839829143488952</v>
      </c>
      <c r="F6">
        <f t="shared" si="1"/>
        <v>10.821531141965483</v>
      </c>
      <c r="G6">
        <f t="shared" si="2"/>
        <v>8.8694537955094024</v>
      </c>
      <c r="H6">
        <v>-7.4532274242583814</v>
      </c>
      <c r="J6">
        <f t="shared" si="4"/>
        <v>3.1724229058040621E-2</v>
      </c>
      <c r="K6">
        <f t="shared" si="5"/>
        <v>1.3113150612459989E-2</v>
      </c>
      <c r="L6">
        <f t="shared" si="6"/>
        <v>5.7428887463547795E-2</v>
      </c>
      <c r="M6">
        <v>-7.453227424258381E-2</v>
      </c>
      <c r="O6">
        <f t="shared" si="9"/>
        <v>-1.8497911305955128E-2</v>
      </c>
      <c r="P6">
        <f t="shared" si="7"/>
        <v>-2.5621799754792861E-2</v>
      </c>
      <c r="Q6">
        <f t="shared" si="8"/>
        <v>-1.7169125952112549E-2</v>
      </c>
      <c r="R6">
        <f t="shared" si="3"/>
        <v>-1.2536995330998627E-2</v>
      </c>
      <c r="S6">
        <f>S5*0.25</f>
        <v>5.8930475652614748E-5</v>
      </c>
      <c r="T6">
        <f>SQRT(S5)</f>
        <v>1.5353237528627602E-2</v>
      </c>
    </row>
    <row r="7" spans="1:23" x14ac:dyDescent="0.3">
      <c r="A7">
        <v>1986</v>
      </c>
      <c r="B7">
        <v>53179.970249622922</v>
      </c>
      <c r="C7">
        <v>51519.093856361367</v>
      </c>
      <c r="D7">
        <v>7501.2600164062551</v>
      </c>
      <c r="E7">
        <f t="shared" si="0"/>
        <v>10.88143710536893</v>
      </c>
      <c r="F7">
        <f t="shared" si="1"/>
        <v>10.849707772431817</v>
      </c>
      <c r="G7">
        <f t="shared" si="2"/>
        <v>8.9228262876011151</v>
      </c>
      <c r="H7">
        <v>-6.6528785816745026</v>
      </c>
      <c r="J7">
        <f t="shared" si="4"/>
        <v>4.1607961879977395E-2</v>
      </c>
      <c r="K7">
        <f t="shared" si="5"/>
        <v>2.8176630466333563E-2</v>
      </c>
      <c r="L7">
        <f t="shared" si="6"/>
        <v>5.3372492091712687E-2</v>
      </c>
      <c r="M7">
        <v>-6.6528785816745026E-2</v>
      </c>
      <c r="O7">
        <f t="shared" si="9"/>
        <v>-8.6141784840183533E-3</v>
      </c>
      <c r="P7">
        <f t="shared" si="7"/>
        <v>-1.0558319900919287E-2</v>
      </c>
      <c r="Q7">
        <f t="shared" si="8"/>
        <v>-2.1225521323947658E-2</v>
      </c>
      <c r="R7">
        <f t="shared" si="3"/>
        <v>-4.5335069051598426E-3</v>
      </c>
      <c r="S7">
        <f>SQRT(S6)</f>
        <v>7.6766187643138011E-3</v>
      </c>
    </row>
    <row r="8" spans="1:23" x14ac:dyDescent="0.3">
      <c r="A8">
        <v>1987</v>
      </c>
      <c r="B8">
        <v>55164.786990740628</v>
      </c>
      <c r="C8">
        <v>52929.207921826826</v>
      </c>
      <c r="D8">
        <v>7998.4936424909829</v>
      </c>
      <c r="E8">
        <f t="shared" si="0"/>
        <v>10.918080111875261</v>
      </c>
      <c r="F8">
        <f t="shared" si="1"/>
        <v>10.876710600104257</v>
      </c>
      <c r="G8">
        <f t="shared" si="2"/>
        <v>8.9870085082436759</v>
      </c>
      <c r="H8">
        <v>-6.7076983533778796</v>
      </c>
      <c r="J8">
        <f t="shared" si="4"/>
        <v>3.6643006506331233E-2</v>
      </c>
      <c r="K8">
        <f t="shared" si="5"/>
        <v>2.7002827672440333E-2</v>
      </c>
      <c r="L8">
        <f t="shared" si="6"/>
        <v>6.418222064256085E-2</v>
      </c>
      <c r="M8">
        <v>-6.7076983533778792E-2</v>
      </c>
      <c r="O8">
        <f t="shared" si="9"/>
        <v>-1.3579133857664516E-2</v>
      </c>
      <c r="P8">
        <f t="shared" si="7"/>
        <v>-1.1732122694812518E-2</v>
      </c>
      <c r="Q8">
        <f t="shared" si="8"/>
        <v>-1.0415792773099494E-2</v>
      </c>
      <c r="R8">
        <f t="shared" si="3"/>
        <v>-5.0817046221936085E-3</v>
      </c>
      <c r="S8">
        <f>SQRT(0.0001)</f>
        <v>0.01</v>
      </c>
    </row>
    <row r="9" spans="1:23" x14ac:dyDescent="0.3">
      <c r="A9">
        <v>1988</v>
      </c>
      <c r="B9">
        <v>56355.906344876581</v>
      </c>
      <c r="C9">
        <v>54982.847513254179</v>
      </c>
      <c r="D9">
        <v>8373.7660764834291</v>
      </c>
      <c r="E9">
        <f t="shared" si="0"/>
        <v>10.939442329323475</v>
      </c>
      <c r="F9">
        <f t="shared" si="1"/>
        <v>10.914776552179728</v>
      </c>
      <c r="G9">
        <f t="shared" si="2"/>
        <v>9.0328590116872931</v>
      </c>
      <c r="H9">
        <v>-6.8214623793359186</v>
      </c>
      <c r="J9">
        <f t="shared" si="4"/>
        <v>2.1362217448213983E-2</v>
      </c>
      <c r="K9">
        <f t="shared" si="5"/>
        <v>3.8065952075470477E-2</v>
      </c>
      <c r="L9">
        <f t="shared" si="6"/>
        <v>4.5850503443617185E-2</v>
      </c>
      <c r="M9">
        <v>-6.8214623793359186E-2</v>
      </c>
      <c r="O9">
        <f t="shared" si="9"/>
        <v>-2.8859922915781766E-2</v>
      </c>
      <c r="P9">
        <f t="shared" si="7"/>
        <v>-6.6899829178237308E-4</v>
      </c>
      <c r="Q9">
        <f t="shared" si="8"/>
        <v>-2.8747509972043159E-2</v>
      </c>
      <c r="R9">
        <f t="shared" si="3"/>
        <v>-6.2193448817740027E-3</v>
      </c>
      <c r="S9">
        <f>SQRT(0.13)</f>
        <v>0.36055512754639896</v>
      </c>
    </row>
    <row r="10" spans="1:23" x14ac:dyDescent="0.3">
      <c r="A10">
        <v>1989</v>
      </c>
      <c r="B10">
        <v>57828.120885301221</v>
      </c>
      <c r="C10">
        <v>55479.341357339377</v>
      </c>
      <c r="D10">
        <v>8763.5124220552298</v>
      </c>
      <c r="E10">
        <f t="shared" si="0"/>
        <v>10.965230456854682</v>
      </c>
      <c r="F10">
        <f t="shared" si="1"/>
        <v>10.923766002644877</v>
      </c>
      <c r="G10">
        <f t="shared" si="2"/>
        <v>9.0783520649887173</v>
      </c>
      <c r="H10">
        <v>-7.244886583186581</v>
      </c>
      <c r="J10">
        <f t="shared" si="4"/>
        <v>2.5788127531207294E-2</v>
      </c>
      <c r="K10">
        <f t="shared" si="5"/>
        <v>8.9894504651493179E-3</v>
      </c>
      <c r="L10">
        <f t="shared" si="6"/>
        <v>4.5493053301424169E-2</v>
      </c>
      <c r="M10">
        <v>-7.2448865831865814E-2</v>
      </c>
      <c r="O10">
        <f t="shared" si="9"/>
        <v>-2.4434012832788454E-2</v>
      </c>
      <c r="P10">
        <f t="shared" si="7"/>
        <v>-2.9745499902103532E-2</v>
      </c>
      <c r="Q10">
        <f t="shared" si="8"/>
        <v>-2.9104960114236175E-2</v>
      </c>
      <c r="R10">
        <f t="shared" si="3"/>
        <v>-1.045358692028063E-2</v>
      </c>
    </row>
    <row r="11" spans="1:23" x14ac:dyDescent="0.3">
      <c r="A11">
        <v>1990</v>
      </c>
      <c r="B11">
        <v>61263.845495687106</v>
      </c>
      <c r="C11">
        <v>59717.247227325359</v>
      </c>
      <c r="D11">
        <v>9237.3859876720126</v>
      </c>
      <c r="E11">
        <f t="shared" si="0"/>
        <v>11.022945151770946</v>
      </c>
      <c r="F11">
        <f t="shared" si="1"/>
        <v>10.997376155937777</v>
      </c>
      <c r="G11">
        <f t="shared" si="2"/>
        <v>9.131014222844378</v>
      </c>
      <c r="H11">
        <v>-7.149869039320671</v>
      </c>
      <c r="J11">
        <f t="shared" si="4"/>
        <v>5.7714694916263909E-2</v>
      </c>
      <c r="K11">
        <f t="shared" si="5"/>
        <v>7.3610153292900549E-2</v>
      </c>
      <c r="L11">
        <f t="shared" si="6"/>
        <v>5.2662157855660752E-2</v>
      </c>
      <c r="M11">
        <v>-7.1498690393206707E-2</v>
      </c>
      <c r="O11">
        <f t="shared" si="9"/>
        <v>7.4925545522681603E-3</v>
      </c>
      <c r="P11">
        <f t="shared" si="7"/>
        <v>3.4875202925647698E-2</v>
      </c>
      <c r="Q11">
        <f t="shared" si="8"/>
        <v>-2.1935855559999592E-2</v>
      </c>
      <c r="R11">
        <f t="shared" si="3"/>
        <v>-9.5034114816215237E-3</v>
      </c>
    </row>
    <row r="12" spans="1:23" x14ac:dyDescent="0.3">
      <c r="A12">
        <v>1991</v>
      </c>
      <c r="B12">
        <v>63309.47701793084</v>
      </c>
      <c r="C12">
        <v>59594.28642558906</v>
      </c>
      <c r="D12">
        <v>9477.5039245539319</v>
      </c>
      <c r="E12">
        <f t="shared" si="0"/>
        <v>11.055790312849036</v>
      </c>
      <c r="F12">
        <f t="shared" si="1"/>
        <v>10.9953149831156</v>
      </c>
      <c r="G12">
        <f t="shared" si="2"/>
        <v>9.1566762614820885</v>
      </c>
      <c r="H12">
        <v>-5.5646029478088481</v>
      </c>
      <c r="J12">
        <f t="shared" si="4"/>
        <v>3.2845161078089546E-2</v>
      </c>
      <c r="K12">
        <f t="shared" si="5"/>
        <v>-2.0611728221773262E-3</v>
      </c>
      <c r="L12">
        <f t="shared" si="6"/>
        <v>2.5662038637710438E-2</v>
      </c>
      <c r="M12">
        <v>-5.5646029478088478E-2</v>
      </c>
      <c r="O12">
        <f t="shared" si="9"/>
        <v>-1.7376979285906202E-2</v>
      </c>
      <c r="P12">
        <f t="shared" si="7"/>
        <v>-4.0796123189430177E-2</v>
      </c>
      <c r="Q12">
        <f t="shared" si="8"/>
        <v>-4.8935974777949906E-2</v>
      </c>
      <c r="R12">
        <f t="shared" si="3"/>
        <v>6.3492494334967051E-3</v>
      </c>
    </row>
    <row r="13" spans="1:23" x14ac:dyDescent="0.3">
      <c r="A13">
        <v>1992</v>
      </c>
      <c r="B13">
        <v>66500.222682822379</v>
      </c>
      <c r="C13">
        <v>61876.778249009512</v>
      </c>
      <c r="D13">
        <v>9851.8103971377459</v>
      </c>
      <c r="E13">
        <f t="shared" si="0"/>
        <v>11.104960575252209</v>
      </c>
      <c r="F13">
        <f t="shared" si="1"/>
        <v>11.032900238835955</v>
      </c>
      <c r="G13">
        <f t="shared" si="2"/>
        <v>9.1954105139413276</v>
      </c>
      <c r="H13">
        <v>-4.7606516817088389</v>
      </c>
      <c r="J13">
        <f t="shared" si="4"/>
        <v>4.9170262403173126E-2</v>
      </c>
      <c r="K13">
        <f t="shared" si="5"/>
        <v>3.7585255720355093E-2</v>
      </c>
      <c r="L13">
        <f t="shared" si="6"/>
        <v>3.8734252459239116E-2</v>
      </c>
      <c r="M13">
        <v>-4.7606516817088392E-2</v>
      </c>
      <c r="O13">
        <f t="shared" si="9"/>
        <v>-1.0518779608226225E-3</v>
      </c>
      <c r="P13">
        <f t="shared" si="7"/>
        <v>-1.1496946468977573E-3</v>
      </c>
      <c r="Q13">
        <f t="shared" si="8"/>
        <v>-3.5863760956421228E-2</v>
      </c>
      <c r="R13">
        <f t="shared" si="3"/>
        <v>1.4388762094496792E-2</v>
      </c>
    </row>
    <row r="14" spans="1:23" x14ac:dyDescent="0.3">
      <c r="A14">
        <v>1993</v>
      </c>
      <c r="B14">
        <v>69541.917195229093</v>
      </c>
      <c r="C14">
        <v>63798.666823447507</v>
      </c>
      <c r="D14">
        <v>10973.210611906663</v>
      </c>
      <c r="E14">
        <f t="shared" si="0"/>
        <v>11.149684974857241</v>
      </c>
      <c r="F14">
        <f t="shared" si="1"/>
        <v>11.063487572930345</v>
      </c>
      <c r="G14">
        <f t="shared" si="2"/>
        <v>9.3032121824552565</v>
      </c>
      <c r="H14">
        <v>-5.0870449983987083</v>
      </c>
      <c r="J14">
        <f t="shared" si="4"/>
        <v>4.4724399605032161E-2</v>
      </c>
      <c r="K14">
        <f t="shared" si="5"/>
        <v>3.0587334094390073E-2</v>
      </c>
      <c r="L14">
        <f t="shared" si="6"/>
        <v>0.10780166851392892</v>
      </c>
      <c r="M14">
        <v>-5.0870449983987084E-2</v>
      </c>
      <c r="O14">
        <f t="shared" si="9"/>
        <v>-5.4977407589635874E-3</v>
      </c>
      <c r="P14">
        <f t="shared" si="7"/>
        <v>-8.1476162728627774E-3</v>
      </c>
      <c r="Q14">
        <f t="shared" si="8"/>
        <v>3.3203655098268572E-2</v>
      </c>
      <c r="R14">
        <f t="shared" si="3"/>
        <v>1.1124828927598099E-2</v>
      </c>
    </row>
    <row r="15" spans="1:23" x14ac:dyDescent="0.3">
      <c r="A15">
        <v>1994</v>
      </c>
      <c r="B15">
        <v>72382.488197391882</v>
      </c>
      <c r="C15">
        <v>66327.029144438071</v>
      </c>
      <c r="D15">
        <v>11985.252333760816</v>
      </c>
      <c r="E15">
        <f t="shared" si="0"/>
        <v>11.189719673390526</v>
      </c>
      <c r="F15">
        <f t="shared" si="1"/>
        <v>11.102352772498573</v>
      </c>
      <c r="G15">
        <f t="shared" si="2"/>
        <v>9.3914322007779152</v>
      </c>
      <c r="H15">
        <v>-4.8627772620056913</v>
      </c>
      <c r="J15">
        <f t="shared" si="4"/>
        <v>4.0034698533284896E-2</v>
      </c>
      <c r="K15">
        <f t="shared" si="5"/>
        <v>3.8865199568228093E-2</v>
      </c>
      <c r="L15">
        <f t="shared" si="6"/>
        <v>8.8220018322658689E-2</v>
      </c>
      <c r="M15">
        <v>-4.8627772620056915E-2</v>
      </c>
      <c r="O15">
        <f t="shared" si="9"/>
        <v>-1.0187441830710853E-2</v>
      </c>
      <c r="P15">
        <f t="shared" si="7"/>
        <v>1.3024920097524234E-4</v>
      </c>
      <c r="Q15">
        <f t="shared" si="8"/>
        <v>1.3622004906998345E-2</v>
      </c>
      <c r="R15">
        <f t="shared" si="3"/>
        <v>1.3367506291528268E-2</v>
      </c>
    </row>
    <row r="16" spans="1:23" x14ac:dyDescent="0.3">
      <c r="A16">
        <v>1995</v>
      </c>
      <c r="B16">
        <v>75947.294927654002</v>
      </c>
      <c r="C16">
        <v>68647.186018099455</v>
      </c>
      <c r="D16">
        <v>13144.689356372641</v>
      </c>
      <c r="E16">
        <f t="shared" si="0"/>
        <v>11.237794890900553</v>
      </c>
      <c r="F16">
        <f t="shared" si="1"/>
        <v>11.136735420087959</v>
      </c>
      <c r="G16">
        <f t="shared" si="2"/>
        <v>9.483773104809627</v>
      </c>
      <c r="H16">
        <v>-6.4802276486958572</v>
      </c>
      <c r="J16">
        <f t="shared" si="4"/>
        <v>4.8075217510026746E-2</v>
      </c>
      <c r="K16">
        <f t="shared" si="5"/>
        <v>3.4382647589385584E-2</v>
      </c>
      <c r="L16">
        <f t="shared" si="6"/>
        <v>9.2340904031711801E-2</v>
      </c>
      <c r="M16">
        <v>-6.4802276486958577E-2</v>
      </c>
      <c r="O16">
        <f t="shared" si="9"/>
        <v>-2.1469228539690022E-3</v>
      </c>
      <c r="P16">
        <f t="shared" si="7"/>
        <v>-4.352302777867266E-3</v>
      </c>
      <c r="Q16">
        <f t="shared" si="8"/>
        <v>1.7742890616051457E-2</v>
      </c>
      <c r="R16">
        <f t="shared" si="3"/>
        <v>-2.8069975753733933E-3</v>
      </c>
    </row>
    <row r="17" spans="1:22" x14ac:dyDescent="0.3">
      <c r="A17">
        <v>1996</v>
      </c>
      <c r="B17">
        <v>79457.640659892873</v>
      </c>
      <c r="C17">
        <v>68592.144960963094</v>
      </c>
      <c r="D17">
        <v>14738.963695549259</v>
      </c>
      <c r="E17">
        <f t="shared" si="0"/>
        <v>11.282979336754259</v>
      </c>
      <c r="F17">
        <f t="shared" si="1"/>
        <v>11.135933302215557</v>
      </c>
      <c r="G17">
        <f t="shared" si="2"/>
        <v>9.5982498576781001</v>
      </c>
      <c r="H17">
        <v>-6.6630724243340032</v>
      </c>
      <c r="J17">
        <f t="shared" si="4"/>
        <v>4.5184445853706734E-2</v>
      </c>
      <c r="K17">
        <f t="shared" si="5"/>
        <v>-8.0211787240180854E-4</v>
      </c>
      <c r="L17">
        <f t="shared" si="6"/>
        <v>0.11447675286847314</v>
      </c>
      <c r="M17">
        <v>-6.6630724243340031E-2</v>
      </c>
      <c r="O17">
        <f t="shared" si="9"/>
        <v>-5.0376945102890147E-3</v>
      </c>
      <c r="P17">
        <f t="shared" si="7"/>
        <v>-3.9537068239654659E-2</v>
      </c>
      <c r="Q17">
        <f t="shared" si="8"/>
        <v>3.9878739452812798E-2</v>
      </c>
      <c r="R17">
        <f t="shared" si="3"/>
        <v>-4.6354453317548477E-3</v>
      </c>
      <c r="U17" s="41">
        <f>SQRT(0.0001)</f>
        <v>0.01</v>
      </c>
      <c r="V17">
        <f>SQRT(0.13)</f>
        <v>0.36055512754639896</v>
      </c>
    </row>
    <row r="18" spans="1:22" x14ac:dyDescent="0.3">
      <c r="A18">
        <v>1997</v>
      </c>
      <c r="B18">
        <v>83025.171100087784</v>
      </c>
      <c r="C18">
        <v>69312.47597058861</v>
      </c>
      <c r="D18">
        <v>15684.528724539623</v>
      </c>
      <c r="E18">
        <f t="shared" si="0"/>
        <v>11.326899107068934</v>
      </c>
      <c r="F18">
        <f t="shared" si="1"/>
        <v>11.146380197410442</v>
      </c>
      <c r="G18">
        <f t="shared" si="2"/>
        <v>9.660430073921523</v>
      </c>
      <c r="H18">
        <v>-5.2847722753821298</v>
      </c>
      <c r="J18">
        <f t="shared" si="4"/>
        <v>4.3919770314674977E-2</v>
      </c>
      <c r="K18">
        <f t="shared" si="5"/>
        <v>1.0446895194885286E-2</v>
      </c>
      <c r="L18">
        <f t="shared" si="6"/>
        <v>6.2180216243422848E-2</v>
      </c>
      <c r="M18">
        <v>-5.2847722753821297E-2</v>
      </c>
      <c r="O18">
        <f t="shared" si="9"/>
        <v>-6.3023700493207713E-3</v>
      </c>
      <c r="P18">
        <f t="shared" si="7"/>
        <v>-2.8288055172367564E-2</v>
      </c>
      <c r="Q18">
        <f t="shared" si="8"/>
        <v>-1.2417797172237496E-2</v>
      </c>
      <c r="R18">
        <f t="shared" si="3"/>
        <v>9.1475561577638864E-3</v>
      </c>
      <c r="U18">
        <f>U17+V17</f>
        <v>0.37055512754639897</v>
      </c>
    </row>
    <row r="19" spans="1:22" x14ac:dyDescent="0.3">
      <c r="A19">
        <v>1998</v>
      </c>
      <c r="B19">
        <v>87323.409216401997</v>
      </c>
      <c r="C19">
        <v>70483.321446981834</v>
      </c>
      <c r="D19">
        <v>17112.527496425162</v>
      </c>
      <c r="E19">
        <f t="shared" si="0"/>
        <v>11.377373852691493</v>
      </c>
      <c r="F19">
        <f t="shared" si="1"/>
        <v>11.163131385591912</v>
      </c>
      <c r="G19">
        <f t="shared" si="2"/>
        <v>9.7475660763989289</v>
      </c>
      <c r="H19">
        <v>-4.3654009454020821</v>
      </c>
      <c r="J19">
        <f t="shared" si="4"/>
        <v>5.0474745622558714E-2</v>
      </c>
      <c r="K19">
        <f t="shared" si="5"/>
        <v>1.6751188181469701E-2</v>
      </c>
      <c r="L19">
        <f t="shared" si="6"/>
        <v>8.7136002477405938E-2</v>
      </c>
      <c r="M19">
        <v>-4.3654009454020822E-2</v>
      </c>
      <c r="O19">
        <f t="shared" si="9"/>
        <v>2.5260525856296567E-4</v>
      </c>
      <c r="P19">
        <f t="shared" si="7"/>
        <v>-2.198376218578315E-2</v>
      </c>
      <c r="Q19">
        <f t="shared" si="8"/>
        <v>1.2537989061745594E-2</v>
      </c>
      <c r="R19">
        <f t="shared" si="3"/>
        <v>1.8341269457564362E-2</v>
      </c>
      <c r="U19">
        <f>U18/2</f>
        <v>0.18527756377319948</v>
      </c>
    </row>
    <row r="20" spans="1:22" x14ac:dyDescent="0.3">
      <c r="A20">
        <v>1999</v>
      </c>
      <c r="B20">
        <v>91401.578432579263</v>
      </c>
      <c r="C20">
        <v>73296.210557466591</v>
      </c>
      <c r="D20">
        <v>18577.297274409535</v>
      </c>
      <c r="E20">
        <f t="shared" si="0"/>
        <v>11.42301802679618</v>
      </c>
      <c r="F20">
        <f t="shared" si="1"/>
        <v>11.202264188823044</v>
      </c>
      <c r="G20">
        <f t="shared" si="2"/>
        <v>9.8296955375462751</v>
      </c>
      <c r="H20">
        <v>-4.8706557856531756</v>
      </c>
      <c r="J20">
        <f t="shared" si="4"/>
        <v>4.5644174104687352E-2</v>
      </c>
      <c r="K20">
        <f t="shared" si="5"/>
        <v>3.9132803231131774E-2</v>
      </c>
      <c r="L20">
        <f t="shared" si="6"/>
        <v>8.2129461147346206E-2</v>
      </c>
      <c r="M20">
        <v>-4.8706557856531753E-2</v>
      </c>
      <c r="O20">
        <f t="shared" si="9"/>
        <v>-4.577966259308397E-3</v>
      </c>
      <c r="P20">
        <f t="shared" si="7"/>
        <v>3.9785286387892388E-4</v>
      </c>
      <c r="Q20">
        <f t="shared" si="8"/>
        <v>7.5314477316858613E-3</v>
      </c>
      <c r="R20">
        <f t="shared" si="3"/>
        <v>1.328872105505343E-2</v>
      </c>
      <c r="U20">
        <f>SQRT(0.0012)</f>
        <v>3.4641016151377546E-2</v>
      </c>
    </row>
    <row r="21" spans="1:22" x14ac:dyDescent="0.3">
      <c r="A21">
        <v>2000</v>
      </c>
      <c r="B21">
        <v>96239.763023865584</v>
      </c>
      <c r="C21">
        <v>76942.796339372086</v>
      </c>
      <c r="D21">
        <v>19905.348087482875</v>
      </c>
      <c r="E21">
        <f t="shared" si="0"/>
        <v>11.474597888299993</v>
      </c>
      <c r="F21">
        <f t="shared" si="1"/>
        <v>11.25081752006191</v>
      </c>
      <c r="G21">
        <f t="shared" si="2"/>
        <v>9.8987437227209956</v>
      </c>
      <c r="H21">
        <v>-4.6333119059199994</v>
      </c>
      <c r="J21">
        <f t="shared" si="4"/>
        <v>5.1579861503812552E-2</v>
      </c>
      <c r="K21">
        <f t="shared" si="5"/>
        <v>4.8553331238865738E-2</v>
      </c>
      <c r="L21">
        <f t="shared" si="6"/>
        <v>6.9048185174720444E-2</v>
      </c>
      <c r="M21">
        <v>-4.6333119059199991E-2</v>
      </c>
      <c r="O21">
        <f t="shared" si="9"/>
        <v>1.3577211398168032E-3</v>
      </c>
      <c r="P21">
        <f t="shared" si="7"/>
        <v>9.8183808716128876E-3</v>
      </c>
      <c r="Q21">
        <f t="shared" si="8"/>
        <v>-5.5498282409398997E-3</v>
      </c>
      <c r="R21">
        <f t="shared" si="3"/>
        <v>1.5662159852385192E-2</v>
      </c>
      <c r="U21">
        <f>SQRT(0.00012)</f>
        <v>1.0954451150103323E-2</v>
      </c>
    </row>
    <row r="22" spans="1:22" x14ac:dyDescent="0.3">
      <c r="A22">
        <v>2001</v>
      </c>
      <c r="B22">
        <v>101126.0470625236</v>
      </c>
      <c r="C22">
        <v>80122.571413170619</v>
      </c>
      <c r="D22">
        <v>21496.576233979493</v>
      </c>
      <c r="E22">
        <f t="shared" si="0"/>
        <v>11.524123008448337</v>
      </c>
      <c r="F22">
        <f t="shared" si="1"/>
        <v>11.291312883787585</v>
      </c>
      <c r="G22">
        <f t="shared" si="2"/>
        <v>9.9756489565037469</v>
      </c>
      <c r="H22">
        <v>-5.324898656881893</v>
      </c>
      <c r="J22">
        <f t="shared" si="4"/>
        <v>4.952512014834376E-2</v>
      </c>
      <c r="K22">
        <f t="shared" si="5"/>
        <v>4.0495363725675304E-2</v>
      </c>
      <c r="L22">
        <f t="shared" si="6"/>
        <v>7.6905233782751381E-2</v>
      </c>
      <c r="M22">
        <v>-5.3248986568818928E-2</v>
      </c>
      <c r="O22">
        <f t="shared" si="9"/>
        <v>-6.9702021565198891E-4</v>
      </c>
      <c r="P22">
        <f t="shared" si="7"/>
        <v>1.7604133584224538E-3</v>
      </c>
      <c r="Q22">
        <f t="shared" si="8"/>
        <v>2.3072203670910368E-3</v>
      </c>
      <c r="R22">
        <f t="shared" si="3"/>
        <v>8.7462923427662556E-3</v>
      </c>
    </row>
    <row r="23" spans="1:22" x14ac:dyDescent="0.3">
      <c r="A23">
        <v>2002</v>
      </c>
      <c r="B23">
        <v>105002.39359749931</v>
      </c>
      <c r="C23">
        <v>80969.616145517386</v>
      </c>
      <c r="D23">
        <v>23111.296967705919</v>
      </c>
      <c r="E23">
        <f t="shared" si="0"/>
        <v>11.561738425046492</v>
      </c>
      <c r="F23">
        <f t="shared" si="1"/>
        <v>11.301829253968878</v>
      </c>
      <c r="G23">
        <f t="shared" si="2"/>
        <v>10.04807682318679</v>
      </c>
      <c r="H23">
        <v>-4.1474428567610326</v>
      </c>
      <c r="J23">
        <f t="shared" si="4"/>
        <v>3.7615416598155704E-2</v>
      </c>
      <c r="K23">
        <f t="shared" si="5"/>
        <v>1.05163701812927E-2</v>
      </c>
      <c r="L23">
        <f t="shared" si="6"/>
        <v>7.2427866683042907E-2</v>
      </c>
      <c r="M23">
        <v>-4.1474428567610327E-2</v>
      </c>
      <c r="O23">
        <f t="shared" si="9"/>
        <v>-1.2606723765840044E-2</v>
      </c>
      <c r="P23">
        <f t="shared" si="7"/>
        <v>-2.821858018596015E-2</v>
      </c>
      <c r="Q23">
        <f t="shared" si="8"/>
        <v>-2.1701467326174367E-3</v>
      </c>
      <c r="R23">
        <f t="shared" si="3"/>
        <v>2.0520850343974856E-2</v>
      </c>
      <c r="U23">
        <v>1E-4</v>
      </c>
      <c r="V23">
        <v>3.8E-3</v>
      </c>
    </row>
    <row r="24" spans="1:22" x14ac:dyDescent="0.3">
      <c r="A24">
        <v>2003</v>
      </c>
      <c r="B24">
        <v>109979.0498121313</v>
      </c>
      <c r="C24">
        <v>84250.25613187869</v>
      </c>
      <c r="D24">
        <v>24891.173839620573</v>
      </c>
      <c r="E24">
        <f t="shared" si="0"/>
        <v>11.608045170382105</v>
      </c>
      <c r="F24">
        <f t="shared" si="1"/>
        <v>11.34154688835098</v>
      </c>
      <c r="G24">
        <f t="shared" si="2"/>
        <v>10.122268555343224</v>
      </c>
      <c r="H24">
        <v>-4.7955875082754318</v>
      </c>
      <c r="J24">
        <f t="shared" si="4"/>
        <v>4.6306745335613186E-2</v>
      </c>
      <c r="K24">
        <f t="shared" si="5"/>
        <v>3.9717634382101963E-2</v>
      </c>
      <c r="L24">
        <f t="shared" si="6"/>
        <v>7.4191732156434043E-2</v>
      </c>
      <c r="M24">
        <v>-4.7955875082754319E-2</v>
      </c>
      <c r="O24">
        <f t="shared" si="9"/>
        <v>-3.9153950283825623E-3</v>
      </c>
      <c r="P24">
        <f t="shared" si="7"/>
        <v>9.8268401484911255E-4</v>
      </c>
      <c r="Q24">
        <f t="shared" si="8"/>
        <v>-4.0628125922630154E-4</v>
      </c>
      <c r="R24">
        <f t="shared" si="3"/>
        <v>1.4039403828830864E-2</v>
      </c>
      <c r="U24">
        <f>U23+V23</f>
        <v>3.8999999999999998E-3</v>
      </c>
    </row>
    <row r="25" spans="1:22" x14ac:dyDescent="0.3">
      <c r="A25">
        <v>2004</v>
      </c>
      <c r="B25">
        <v>115741.41932090734</v>
      </c>
      <c r="C25">
        <v>89279.55013459723</v>
      </c>
      <c r="D25">
        <v>26943.815434806245</v>
      </c>
      <c r="E25">
        <f t="shared" si="0"/>
        <v>11.659113838063762</v>
      </c>
      <c r="F25">
        <f t="shared" si="1"/>
        <v>11.399527738787448</v>
      </c>
      <c r="G25">
        <f t="shared" si="2"/>
        <v>10.201509067063361</v>
      </c>
      <c r="H25">
        <v>-4.5652162569724553</v>
      </c>
      <c r="J25">
        <f t="shared" si="4"/>
        <v>5.1068667681656521E-2</v>
      </c>
      <c r="K25">
        <f t="shared" si="5"/>
        <v>5.7980850436468501E-2</v>
      </c>
      <c r="L25">
        <f t="shared" si="6"/>
        <v>7.9240511720136908E-2</v>
      </c>
      <c r="M25">
        <v>-4.5652162569724555E-2</v>
      </c>
      <c r="O25">
        <f t="shared" si="9"/>
        <v>8.4652731766077238E-4</v>
      </c>
      <c r="P25">
        <f t="shared" si="7"/>
        <v>1.924590006921565E-2</v>
      </c>
      <c r="Q25">
        <f t="shared" si="8"/>
        <v>4.6424983044765639E-3</v>
      </c>
      <c r="R25">
        <f t="shared" si="3"/>
        <v>1.6343116341860628E-2</v>
      </c>
      <c r="U25">
        <f>U24/2</f>
        <v>1.9499999999999999E-3</v>
      </c>
    </row>
    <row r="26" spans="1:22" x14ac:dyDescent="0.3">
      <c r="A26">
        <v>2005</v>
      </c>
      <c r="B26">
        <v>123306.21812105826</v>
      </c>
      <c r="C26">
        <v>95289.659654160365</v>
      </c>
      <c r="D26">
        <v>29569.40223297507</v>
      </c>
      <c r="E26">
        <f t="shared" si="0"/>
        <v>11.722426118708567</v>
      </c>
      <c r="F26">
        <f t="shared" si="1"/>
        <v>11.464676580651107</v>
      </c>
      <c r="G26">
        <f t="shared" si="2"/>
        <v>10.294495397321766</v>
      </c>
      <c r="H26">
        <v>-5.6112510686084685</v>
      </c>
      <c r="J26">
        <f t="shared" si="4"/>
        <v>6.3312280644804986E-2</v>
      </c>
      <c r="K26">
        <f t="shared" si="5"/>
        <v>6.5148841863658546E-2</v>
      </c>
      <c r="L26">
        <f t="shared" si="6"/>
        <v>9.2986330258405303E-2</v>
      </c>
      <c r="M26">
        <v>-5.6112510686084686E-2</v>
      </c>
      <c r="O26">
        <f t="shared" si="9"/>
        <v>1.3090140280809237E-2</v>
      </c>
      <c r="P26">
        <f t="shared" si="7"/>
        <v>2.6413891496405696E-2</v>
      </c>
      <c r="Q26">
        <f t="shared" si="8"/>
        <v>1.8388316842744959E-2</v>
      </c>
      <c r="R26">
        <f t="shared" si="3"/>
        <v>5.8827682255004968E-3</v>
      </c>
      <c r="U26">
        <f>(V23-U23)^2/12</f>
        <v>1.1408333333333334E-6</v>
      </c>
    </row>
    <row r="27" spans="1:22" x14ac:dyDescent="0.3">
      <c r="A27">
        <v>2006</v>
      </c>
      <c r="B27">
        <v>131533.12717117823</v>
      </c>
      <c r="C27">
        <v>102005.34767427338</v>
      </c>
      <c r="D27">
        <v>32493.973988877435</v>
      </c>
      <c r="E27">
        <f t="shared" si="0"/>
        <v>11.787014016525578</v>
      </c>
      <c r="F27">
        <f t="shared" si="1"/>
        <v>11.532780519071251</v>
      </c>
      <c r="G27">
        <f t="shared" si="2"/>
        <v>10.38880993539936</v>
      </c>
      <c r="H27">
        <v>-5.4049973020145838</v>
      </c>
      <c r="J27">
        <f t="shared" si="4"/>
        <v>6.4587897817011353E-2</v>
      </c>
      <c r="K27">
        <f t="shared" si="5"/>
        <v>6.8103938420144061E-2</v>
      </c>
      <c r="L27">
        <f t="shared" si="6"/>
        <v>9.4314538077593824E-2</v>
      </c>
      <c r="M27">
        <v>-5.4049973020145838E-2</v>
      </c>
      <c r="O27">
        <f t="shared" si="9"/>
        <v>1.4365757453015604E-2</v>
      </c>
      <c r="P27">
        <f t="shared" si="7"/>
        <v>2.9368988052891211E-2</v>
      </c>
      <c r="Q27">
        <f t="shared" si="8"/>
        <v>1.9716524661933479E-2</v>
      </c>
      <c r="R27">
        <f t="shared" si="3"/>
        <v>7.9453058914393457E-3</v>
      </c>
      <c r="U27">
        <f>SQRT(U26)</f>
        <v>1.0680979980008077E-3</v>
      </c>
    </row>
    <row r="28" spans="1:22" x14ac:dyDescent="0.3">
      <c r="A28">
        <v>2007</v>
      </c>
      <c r="B28">
        <v>140817.45800084865</v>
      </c>
      <c r="C28">
        <v>109588.3114442932</v>
      </c>
      <c r="D28">
        <v>34853.551343304753</v>
      </c>
      <c r="E28">
        <f t="shared" si="0"/>
        <v>11.855219706503071</v>
      </c>
      <c r="F28">
        <f t="shared" si="1"/>
        <v>11.60448600040273</v>
      </c>
      <c r="G28">
        <f t="shared" si="2"/>
        <v>10.458910314678471</v>
      </c>
      <c r="H28">
        <v>-5.9517129601925935</v>
      </c>
      <c r="J28">
        <f t="shared" si="4"/>
        <v>6.8205689977492767E-2</v>
      </c>
      <c r="K28">
        <f t="shared" si="5"/>
        <v>7.1705481331479248E-2</v>
      </c>
      <c r="L28">
        <f t="shared" si="6"/>
        <v>7.010037927911128E-2</v>
      </c>
      <c r="M28">
        <v>-5.9517129601925935E-2</v>
      </c>
      <c r="O28">
        <f t="shared" si="9"/>
        <v>1.7983549613497019E-2</v>
      </c>
      <c r="P28">
        <f t="shared" si="7"/>
        <v>3.2970530964226398E-2</v>
      </c>
      <c r="Q28">
        <f t="shared" si="8"/>
        <v>-4.4976341365490641E-3</v>
      </c>
      <c r="R28">
        <f t="shared" si="3"/>
        <v>2.4781493096592486E-3</v>
      </c>
    </row>
    <row r="29" spans="1:22" x14ac:dyDescent="0.3">
      <c r="A29">
        <v>2008</v>
      </c>
      <c r="B29">
        <v>149285.87409765372</v>
      </c>
      <c r="C29">
        <v>113950.24882874833</v>
      </c>
      <c r="D29">
        <v>38323.246300416627</v>
      </c>
      <c r="E29">
        <f t="shared" si="0"/>
        <v>11.913618364835761</v>
      </c>
      <c r="F29">
        <f t="shared" si="1"/>
        <v>11.643517218337513</v>
      </c>
      <c r="G29">
        <f t="shared" si="2"/>
        <v>10.553811944060744</v>
      </c>
      <c r="H29">
        <v>-7.3031970684075356</v>
      </c>
      <c r="J29">
        <f t="shared" si="4"/>
        <v>5.839865833269009E-2</v>
      </c>
      <c r="K29">
        <f t="shared" si="5"/>
        <v>3.9031217934782703E-2</v>
      </c>
      <c r="L29">
        <f t="shared" si="6"/>
        <v>9.4901629382272645E-2</v>
      </c>
      <c r="M29">
        <v>-7.3031970684075354E-2</v>
      </c>
      <c r="O29">
        <f t="shared" si="9"/>
        <v>8.1765179686943412E-3</v>
      </c>
      <c r="P29">
        <f t="shared" si="7"/>
        <v>2.9626756752985234E-4</v>
      </c>
      <c r="Q29">
        <f t="shared" si="8"/>
        <v>2.0303615966612301E-2</v>
      </c>
      <c r="R29">
        <f t="shared" si="3"/>
        <v>-1.103669177249017E-2</v>
      </c>
    </row>
    <row r="30" spans="1:22" x14ac:dyDescent="0.3">
      <c r="A30">
        <v>2009</v>
      </c>
      <c r="B30">
        <v>156817.5580996986</v>
      </c>
      <c r="C30">
        <v>116561.68668233555</v>
      </c>
      <c r="D30">
        <v>41172.15196138266</v>
      </c>
      <c r="E30">
        <f t="shared" si="0"/>
        <v>11.962838358306062</v>
      </c>
      <c r="F30">
        <f t="shared" si="1"/>
        <v>11.666175911271729</v>
      </c>
      <c r="G30">
        <f t="shared" si="2"/>
        <v>10.625517383531086</v>
      </c>
      <c r="H30">
        <v>-6.2125304117963589</v>
      </c>
      <c r="J30">
        <f t="shared" si="4"/>
        <v>4.9219993470300594E-2</v>
      </c>
      <c r="K30">
        <f t="shared" si="5"/>
        <v>2.2658692934216518E-2</v>
      </c>
      <c r="L30">
        <f t="shared" si="6"/>
        <v>7.1705439470342469E-2</v>
      </c>
      <c r="M30">
        <v>-6.212530411796359E-2</v>
      </c>
      <c r="O30">
        <f t="shared" si="9"/>
        <v>-1.002146893695155E-3</v>
      </c>
      <c r="P30">
        <f t="shared" si="7"/>
        <v>-1.6076257433036333E-2</v>
      </c>
      <c r="Q30">
        <f t="shared" si="8"/>
        <v>-2.892573945317875E-3</v>
      </c>
      <c r="R30">
        <f t="shared" si="3"/>
        <v>-1.3002520637840631E-4</v>
      </c>
    </row>
    <row r="31" spans="1:22" x14ac:dyDescent="0.3">
      <c r="A31">
        <v>2010</v>
      </c>
      <c r="B31">
        <v>165555.12913981991</v>
      </c>
      <c r="C31">
        <v>121928.2223461026</v>
      </c>
      <c r="D31">
        <v>44667.161806215983</v>
      </c>
      <c r="E31">
        <f t="shared" si="0"/>
        <v>12.017059524916588</v>
      </c>
      <c r="F31">
        <f t="shared" si="1"/>
        <v>11.711187809149274</v>
      </c>
      <c r="G31">
        <f t="shared" si="2"/>
        <v>10.70699387541729</v>
      </c>
      <c r="H31">
        <v>-5.7546172994489169</v>
      </c>
      <c r="J31">
        <f t="shared" si="4"/>
        <v>5.4221166610526339E-2</v>
      </c>
      <c r="K31">
        <f t="shared" si="5"/>
        <v>4.5011897877545337E-2</v>
      </c>
      <c r="L31">
        <f t="shared" si="6"/>
        <v>8.1476491886203206E-2</v>
      </c>
      <c r="M31">
        <v>-5.7546172994489171E-2</v>
      </c>
      <c r="O31">
        <f t="shared" si="9"/>
        <v>3.9990262465305904E-3</v>
      </c>
      <c r="P31">
        <f t="shared" si="7"/>
        <v>6.2769475102924868E-3</v>
      </c>
      <c r="Q31">
        <f t="shared" si="8"/>
        <v>6.878478470542862E-3</v>
      </c>
      <c r="R31">
        <f t="shared" si="3"/>
        <v>4.4491059170960121E-3</v>
      </c>
    </row>
    <row r="32" spans="1:22" x14ac:dyDescent="0.3">
      <c r="A32">
        <v>2011</v>
      </c>
      <c r="B32">
        <v>176257.2329660056</v>
      </c>
      <c r="C32">
        <v>129843.41354906651</v>
      </c>
      <c r="D32">
        <v>48904.114912365476</v>
      </c>
      <c r="E32">
        <f t="shared" si="0"/>
        <v>12.079699757937471</v>
      </c>
      <c r="F32">
        <f t="shared" si="1"/>
        <v>11.774084492270077</v>
      </c>
      <c r="G32">
        <f t="shared" si="2"/>
        <v>10.797616821459716</v>
      </c>
      <c r="H32">
        <v>-7.5766999247020834</v>
      </c>
      <c r="J32">
        <f t="shared" si="4"/>
        <v>6.2640233020882619E-2</v>
      </c>
      <c r="K32">
        <f t="shared" si="5"/>
        <v>6.2896683120802876E-2</v>
      </c>
      <c r="L32">
        <f t="shared" si="6"/>
        <v>9.0622946042426378E-2</v>
      </c>
      <c r="M32">
        <v>-7.5766999247020836E-2</v>
      </c>
      <c r="O32">
        <f t="shared" si="9"/>
        <v>1.241809265688687E-2</v>
      </c>
      <c r="P32">
        <f t="shared" si="7"/>
        <v>2.4161732753550026E-2</v>
      </c>
      <c r="Q32">
        <f t="shared" si="8"/>
        <v>1.6024932626766034E-2</v>
      </c>
      <c r="R32">
        <f t="shared" si="3"/>
        <v>-1.3771720335435653E-2</v>
      </c>
    </row>
    <row r="33" spans="1:18" x14ac:dyDescent="0.3">
      <c r="A33">
        <v>2012</v>
      </c>
      <c r="B33">
        <v>187751.79375885535</v>
      </c>
      <c r="C33">
        <v>135185.50485082468</v>
      </c>
      <c r="D33">
        <v>54048.074561943351</v>
      </c>
      <c r="E33">
        <f t="shared" si="0"/>
        <v>12.142876123556004</v>
      </c>
      <c r="F33">
        <f t="shared" si="1"/>
        <v>11.814403224201486</v>
      </c>
      <c r="G33">
        <f t="shared" si="2"/>
        <v>10.897629199157036</v>
      </c>
      <c r="H33">
        <v>-7.7877450207003447</v>
      </c>
      <c r="J33">
        <f t="shared" si="4"/>
        <v>6.3176365618533126E-2</v>
      </c>
      <c r="K33">
        <f t="shared" si="5"/>
        <v>4.0318731931408891E-2</v>
      </c>
      <c r="L33">
        <f t="shared" si="6"/>
        <v>0.10001237769732008</v>
      </c>
      <c r="M33">
        <v>-7.7877450207003443E-2</v>
      </c>
      <c r="O33">
        <f t="shared" si="9"/>
        <v>1.2954225254537377E-2</v>
      </c>
      <c r="P33">
        <f t="shared" si="7"/>
        <v>1.5837815641560407E-3</v>
      </c>
      <c r="Q33">
        <f t="shared" si="8"/>
        <v>2.5414364281659732E-2</v>
      </c>
      <c r="R33">
        <f t="shared" si="3"/>
        <v>-1.588217129541826E-2</v>
      </c>
    </row>
    <row r="34" spans="1:18" x14ac:dyDescent="0.3">
      <c r="A34">
        <v>2013</v>
      </c>
      <c r="B34">
        <v>199042.37296673638</v>
      </c>
      <c r="C34">
        <v>142117.02521260679</v>
      </c>
      <c r="D34">
        <v>56857.771744815363</v>
      </c>
      <c r="E34">
        <f t="shared" si="0"/>
        <v>12.201273010521453</v>
      </c>
      <c r="F34">
        <f t="shared" si="1"/>
        <v>11.864406118397509</v>
      </c>
      <c r="G34">
        <f t="shared" si="2"/>
        <v>10.948308195988552</v>
      </c>
      <c r="H34">
        <v>-7.2206545032384151</v>
      </c>
      <c r="J34">
        <f t="shared" si="4"/>
        <v>5.8396886965448758E-2</v>
      </c>
      <c r="K34">
        <f t="shared" si="5"/>
        <v>5.0002894196023107E-2</v>
      </c>
      <c r="L34">
        <f t="shared" si="6"/>
        <v>5.0678996831516443E-2</v>
      </c>
      <c r="M34">
        <v>-7.2206545032384148E-2</v>
      </c>
      <c r="O34">
        <f t="shared" si="9"/>
        <v>8.174746601453009E-3</v>
      </c>
      <c r="P34">
        <f t="shared" si="7"/>
        <v>1.1267943828770256E-2</v>
      </c>
      <c r="Q34">
        <f t="shared" si="8"/>
        <v>-2.3919016584143901E-2</v>
      </c>
      <c r="R34">
        <f t="shared" si="3"/>
        <v>-1.0211266120798965E-2</v>
      </c>
    </row>
    <row r="35" spans="1:18" x14ac:dyDescent="0.3">
      <c r="A35">
        <v>2014</v>
      </c>
      <c r="B35">
        <v>211106.60578589002</v>
      </c>
      <c r="C35">
        <v>147809.64820129197</v>
      </c>
      <c r="D35">
        <v>62448.171800826152</v>
      </c>
      <c r="E35">
        <f t="shared" si="0"/>
        <v>12.260118525558521</v>
      </c>
      <c r="F35">
        <f t="shared" si="1"/>
        <v>11.903680564129488</v>
      </c>
      <c r="G35">
        <f t="shared" si="2"/>
        <v>11.042092240518746</v>
      </c>
      <c r="H35">
        <v>-6.5347602067881922</v>
      </c>
      <c r="J35">
        <f t="shared" si="4"/>
        <v>5.8845515037068807E-2</v>
      </c>
      <c r="K35">
        <f t="shared" si="5"/>
        <v>3.9274445731978247E-2</v>
      </c>
      <c r="L35">
        <f t="shared" si="6"/>
        <v>9.3784044530194066E-2</v>
      </c>
      <c r="M35">
        <v>-6.5347602067881927E-2</v>
      </c>
      <c r="O35">
        <f t="shared" si="9"/>
        <v>8.6233746730730587E-3</v>
      </c>
      <c r="P35">
        <f t="shared" si="7"/>
        <v>5.3949536472539666E-4</v>
      </c>
      <c r="Q35">
        <f t="shared" si="8"/>
        <v>1.9186031114533722E-2</v>
      </c>
      <c r="R35">
        <f t="shared" si="3"/>
        <v>-3.3523231562967437E-3</v>
      </c>
    </row>
    <row r="36" spans="1:18" x14ac:dyDescent="0.3">
      <c r="A36">
        <v>2015</v>
      </c>
      <c r="B36">
        <v>224939.57274783746</v>
      </c>
      <c r="C36">
        <v>156407.92352039303</v>
      </c>
      <c r="D36">
        <v>66863.373751880878</v>
      </c>
      <c r="E36">
        <f t="shared" si="0"/>
        <v>12.323587079551201</v>
      </c>
      <c r="F36">
        <f t="shared" si="1"/>
        <v>11.960222767705174</v>
      </c>
      <c r="G36">
        <f t="shared" si="2"/>
        <v>11.110406618645404</v>
      </c>
      <c r="H36">
        <v>-7.4126487339410945</v>
      </c>
      <c r="J36">
        <f t="shared" si="4"/>
        <v>6.3468553992679588E-2</v>
      </c>
      <c r="K36">
        <f t="shared" si="5"/>
        <v>5.6542203575686401E-2</v>
      </c>
      <c r="L36">
        <f t="shared" si="6"/>
        <v>6.8314378126657971E-2</v>
      </c>
      <c r="M36">
        <v>-7.4126487339410949E-2</v>
      </c>
      <c r="O36">
        <f t="shared" si="9"/>
        <v>1.324641362868384E-2</v>
      </c>
      <c r="P36">
        <f t="shared" si="7"/>
        <v>1.780725320843355E-2</v>
      </c>
      <c r="Q36">
        <f t="shared" si="8"/>
        <v>-6.2836352890023733E-3</v>
      </c>
      <c r="R36">
        <f t="shared" si="3"/>
        <v>-1.2131208427825765E-2</v>
      </c>
    </row>
    <row r="37" spans="1:18" x14ac:dyDescent="0.3">
      <c r="A37">
        <v>2016</v>
      </c>
      <c r="B37">
        <v>240940.7639055805</v>
      </c>
      <c r="C37">
        <v>161103.69010510339</v>
      </c>
      <c r="D37">
        <v>72859.903070327971</v>
      </c>
      <c r="E37">
        <f t="shared" si="0"/>
        <v>12.392306389337858</v>
      </c>
      <c r="F37">
        <f t="shared" si="1"/>
        <v>11.989803474583079</v>
      </c>
      <c r="G37">
        <f t="shared" si="2"/>
        <v>11.196293740206578</v>
      </c>
      <c r="H37">
        <v>-3.491741171722361</v>
      </c>
      <c r="J37">
        <f t="shared" si="4"/>
        <v>6.8719309786656524E-2</v>
      </c>
      <c r="K37">
        <f t="shared" si="5"/>
        <v>2.9580706877904817E-2</v>
      </c>
      <c r="L37">
        <f t="shared" si="6"/>
        <v>8.5887121561173174E-2</v>
      </c>
      <c r="M37">
        <v>-3.4917411717223609E-2</v>
      </c>
      <c r="O37">
        <f t="shared" si="9"/>
        <v>1.8497169422660775E-2</v>
      </c>
      <c r="P37">
        <f t="shared" si="7"/>
        <v>-9.1542434893480337E-3</v>
      </c>
      <c r="Q37">
        <f t="shared" si="8"/>
        <v>1.128910814551283E-2</v>
      </c>
      <c r="R37">
        <f t="shared" si="3"/>
        <v>2.7077867194361574E-2</v>
      </c>
    </row>
    <row r="38" spans="1:18" x14ac:dyDescent="0.3">
      <c r="A38">
        <v>2017</v>
      </c>
      <c r="B38">
        <v>256819.35022196555</v>
      </c>
      <c r="C38">
        <v>171203.50620828767</v>
      </c>
      <c r="D38">
        <v>78950.681305922306</v>
      </c>
      <c r="E38">
        <f t="shared" si="0"/>
        <v>12.456128199290816</v>
      </c>
      <c r="F38">
        <f t="shared" si="1"/>
        <v>12.050608222668659</v>
      </c>
      <c r="G38">
        <f t="shared" si="2"/>
        <v>11.276578649233917</v>
      </c>
      <c r="H38">
        <v>-4.3602368912336544</v>
      </c>
      <c r="J38">
        <f t="shared" si="4"/>
        <v>6.382180995295883E-2</v>
      </c>
      <c r="K38">
        <f t="shared" si="5"/>
        <v>6.0804748085580229E-2</v>
      </c>
      <c r="L38">
        <f t="shared" si="6"/>
        <v>8.0284909027339424E-2</v>
      </c>
      <c r="M38">
        <v>-4.3602368912336542E-2</v>
      </c>
      <c r="O38">
        <f t="shared" si="9"/>
        <v>1.3599669588963081E-2</v>
      </c>
      <c r="P38">
        <f t="shared" si="7"/>
        <v>2.2069797718327379E-2</v>
      </c>
      <c r="Q38">
        <f t="shared" si="8"/>
        <v>5.6868956116790798E-3</v>
      </c>
      <c r="R38">
        <f t="shared" si="3"/>
        <v>1.8392909999248641E-2</v>
      </c>
    </row>
    <row r="39" spans="1:18" x14ac:dyDescent="0.3">
      <c r="A39">
        <v>2018</v>
      </c>
      <c r="B39">
        <v>275617.02978576859</v>
      </c>
      <c r="C39">
        <v>187319.27015681402</v>
      </c>
      <c r="D39">
        <v>88529.702499810955</v>
      </c>
      <c r="E39">
        <f t="shared" si="0"/>
        <v>12.526767607888116</v>
      </c>
      <c r="F39">
        <f t="shared" si="1"/>
        <v>12.140569767052508</v>
      </c>
      <c r="G39">
        <f t="shared" si="2"/>
        <v>11.391093396154526</v>
      </c>
      <c r="H39">
        <v>-7.1650558354100928</v>
      </c>
      <c r="J39">
        <f t="shared" si="4"/>
        <v>7.0639408597299891E-2</v>
      </c>
      <c r="K39">
        <f t="shared" si="5"/>
        <v>8.9961544383848846E-2</v>
      </c>
      <c r="L39">
        <f t="shared" si="6"/>
        <v>0.1145147469206087</v>
      </c>
      <c r="M39">
        <v>-7.1650558354100932E-2</v>
      </c>
      <c r="O39">
        <f t="shared" si="9"/>
        <v>2.0417268233304142E-2</v>
      </c>
      <c r="P39">
        <f t="shared" si="7"/>
        <v>5.1226594016595996E-2</v>
      </c>
      <c r="Q39">
        <f t="shared" si="8"/>
        <v>3.9916733504948357E-2</v>
      </c>
      <c r="R39">
        <f t="shared" si="3"/>
        <v>-9.655279442515749E-3</v>
      </c>
    </row>
    <row r="40" spans="1:18" x14ac:dyDescent="0.3">
      <c r="A40">
        <v>2019</v>
      </c>
      <c r="B40">
        <v>297340.8944797946</v>
      </c>
      <c r="C40">
        <v>196414.40673161985</v>
      </c>
      <c r="D40">
        <v>94620.782517652318</v>
      </c>
      <c r="E40">
        <f t="shared" si="0"/>
        <v>12.602634552435484</v>
      </c>
      <c r="F40">
        <f t="shared" si="1"/>
        <v>12.187982026242878</v>
      </c>
      <c r="G40">
        <f t="shared" si="2"/>
        <v>11.457632419259294</v>
      </c>
      <c r="H40">
        <v>-5.3885398206326194</v>
      </c>
      <c r="J40">
        <f t="shared" si="4"/>
        <v>7.5866944547367865E-2</v>
      </c>
      <c r="K40">
        <f t="shared" si="5"/>
        <v>4.7412259190370065E-2</v>
      </c>
      <c r="L40">
        <f t="shared" si="6"/>
        <v>6.6539023104768447E-2</v>
      </c>
      <c r="M40">
        <v>-5.3885398206326193E-2</v>
      </c>
      <c r="O40">
        <f t="shared" si="9"/>
        <v>2.5644804183372116E-2</v>
      </c>
      <c r="P40">
        <f t="shared" si="7"/>
        <v>8.6773088231172149E-3</v>
      </c>
      <c r="Q40">
        <f t="shared" si="8"/>
        <v>-8.0589903108918975E-3</v>
      </c>
      <c r="R40">
        <f t="shared" si="3"/>
        <v>8.10988070525899E-3</v>
      </c>
    </row>
    <row r="41" spans="1:18" x14ac:dyDescent="0.3">
      <c r="A41">
        <v>2020</v>
      </c>
      <c r="B41">
        <v>307593.28472286812</v>
      </c>
      <c r="C41">
        <v>202300.55338971346</v>
      </c>
      <c r="D41">
        <v>98354.409263805021</v>
      </c>
      <c r="E41">
        <f t="shared" si="0"/>
        <v>12.636533685175284</v>
      </c>
      <c r="F41">
        <f t="shared" si="1"/>
        <v>12.217509758642523</v>
      </c>
      <c r="G41">
        <f t="shared" si="2"/>
        <v>11.496332655184455</v>
      </c>
      <c r="H41">
        <v>-5.385871083131379</v>
      </c>
      <c r="J41">
        <f t="shared" si="4"/>
        <v>3.3899132739799498E-2</v>
      </c>
      <c r="K41">
        <f t="shared" si="5"/>
        <v>2.952773239964479E-2</v>
      </c>
      <c r="L41">
        <f t="shared" si="6"/>
        <v>3.8700235925160698E-2</v>
      </c>
      <c r="M41">
        <v>-5.3858710831313793E-2</v>
      </c>
      <c r="O41">
        <f t="shared" si="9"/>
        <v>-1.6323007624196251E-2</v>
      </c>
      <c r="P41">
        <f t="shared" si="7"/>
        <v>-9.2072179676080598E-3</v>
      </c>
      <c r="Q41">
        <f t="shared" si="8"/>
        <v>-3.5897777490499647E-2</v>
      </c>
      <c r="R41">
        <f t="shared" si="3"/>
        <v>8.1365680802713905E-3</v>
      </c>
    </row>
    <row r="42" spans="1:18" x14ac:dyDescent="0.3">
      <c r="A42">
        <v>2021</v>
      </c>
      <c r="B42">
        <v>328936.19575806527</v>
      </c>
      <c r="C42">
        <v>218515.88226573847</v>
      </c>
      <c r="D42">
        <v>106312.04730051373</v>
      </c>
      <c r="E42">
        <f t="shared" si="0"/>
        <v>12.703619077073842</v>
      </c>
      <c r="F42">
        <f t="shared" si="1"/>
        <v>12.294613978591208</v>
      </c>
      <c r="G42">
        <f t="shared" si="2"/>
        <v>11.574133890932925</v>
      </c>
      <c r="H42">
        <v>-6.398446902836362</v>
      </c>
      <c r="J42">
        <f t="shared" si="4"/>
        <v>6.7085391898558555E-2</v>
      </c>
      <c r="K42">
        <f t="shared" si="5"/>
        <v>7.7104219948685326E-2</v>
      </c>
      <c r="L42">
        <f t="shared" si="6"/>
        <v>7.7801235748470532E-2</v>
      </c>
      <c r="M42">
        <v>-6.3984469028363619E-2</v>
      </c>
      <c r="O42">
        <f t="shared" si="9"/>
        <v>1.6863251534562806E-2</v>
      </c>
      <c r="P42">
        <f t="shared" si="7"/>
        <v>3.8369269581432476E-2</v>
      </c>
      <c r="Q42">
        <f t="shared" si="8"/>
        <v>3.2032223328101878E-3</v>
      </c>
      <c r="R42">
        <f t="shared" si="3"/>
        <v>-1.9891901167784359E-3</v>
      </c>
    </row>
    <row r="44" spans="1:18" x14ac:dyDescent="0.3">
      <c r="J44">
        <f>AVERAGE(J3:J42)</f>
        <v>5.0222140363995749E-2</v>
      </c>
      <c r="K44">
        <f>AVERAGE(K3:K42)</f>
        <v>3.873495036725285E-2</v>
      </c>
      <c r="L44">
        <f>AVERAGE(L3:L42)</f>
        <v>7.4598013415660344E-2</v>
      </c>
    </row>
  </sheetData>
  <mergeCells count="1">
    <mergeCell ref="O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8B420-6519-461A-9831-15DACFCBF3DA}">
  <dimension ref="A1:B42"/>
  <sheetViews>
    <sheetView workbookViewId="0">
      <selection activeCell="D35" sqref="D35"/>
    </sheetView>
  </sheetViews>
  <sheetFormatPr defaultRowHeight="14.4" x14ac:dyDescent="0.3"/>
  <cols>
    <col min="1" max="2" width="12" bestFit="1" customWidth="1"/>
  </cols>
  <sheetData>
    <row r="1" spans="1:2" x14ac:dyDescent="0.3">
      <c r="A1" t="s">
        <v>56</v>
      </c>
      <c r="B1" t="s">
        <v>57</v>
      </c>
    </row>
    <row r="2" spans="1:2" x14ac:dyDescent="0.3">
      <c r="A2">
        <v>3.5171160604785614</v>
      </c>
      <c r="B2">
        <v>13.046359450353828</v>
      </c>
    </row>
    <row r="3" spans="1:2" x14ac:dyDescent="0.3">
      <c r="A3">
        <v>3.4103789419778434</v>
      </c>
      <c r="B3">
        <v>13.129332355360665</v>
      </c>
    </row>
    <row r="4" spans="1:2" x14ac:dyDescent="0.3">
      <c r="A4">
        <v>3.3694143979934932</v>
      </c>
      <c r="B4">
        <v>13.172800066748522</v>
      </c>
    </row>
    <row r="5" spans="1:2" x14ac:dyDescent="0.3">
      <c r="A5">
        <v>3.3345023554655677</v>
      </c>
      <c r="B5">
        <v>13.268171004093171</v>
      </c>
    </row>
    <row r="6" spans="1:2" x14ac:dyDescent="0.3">
      <c r="A6">
        <v>3.3263672767138552</v>
      </c>
      <c r="B6">
        <v>13.325599891556719</v>
      </c>
    </row>
    <row r="7" spans="1:2" x14ac:dyDescent="0.3">
      <c r="A7">
        <v>3.2703611062511189</v>
      </c>
      <c r="B7">
        <v>13.378972383648431</v>
      </c>
    </row>
    <row r="8" spans="1:2" x14ac:dyDescent="0.3">
      <c r="A8">
        <v>3.1870296301579226</v>
      </c>
      <c r="B8">
        <v>13.443154604290992</v>
      </c>
    </row>
    <row r="9" spans="1:2" x14ac:dyDescent="0.3">
      <c r="A9">
        <v>3.180366780936378</v>
      </c>
      <c r="B9">
        <v>13.489005107734609</v>
      </c>
    </row>
    <row r="10" spans="1:2" x14ac:dyDescent="0.3">
      <c r="A10">
        <v>3.1532126210211993</v>
      </c>
      <c r="B10">
        <v>13.534498161036034</v>
      </c>
    </row>
    <row r="11" spans="1:2" x14ac:dyDescent="0.3">
      <c r="A11">
        <v>3.2132066855462713</v>
      </c>
      <c r="B11">
        <v>13.587160318891694</v>
      </c>
    </row>
    <row r="12" spans="1:2" x14ac:dyDescent="0.3">
      <c r="A12">
        <v>3.2050417917483811</v>
      </c>
      <c r="B12">
        <v>13.612822357529403</v>
      </c>
    </row>
    <row r="13" spans="1:2" x14ac:dyDescent="0.3">
      <c r="A13">
        <v>3.1500216533205632</v>
      </c>
      <c r="B13">
        <v>13.651556609988644</v>
      </c>
    </row>
    <row r="14" spans="1:2" x14ac:dyDescent="0.3">
      <c r="A14">
        <v>3.0197809126876902</v>
      </c>
      <c r="B14">
        <v>13.759358278502573</v>
      </c>
    </row>
    <row r="15" spans="1:2" x14ac:dyDescent="0.3">
      <c r="A15">
        <v>3.0098066692702599</v>
      </c>
      <c r="B15">
        <v>13.847578296825231</v>
      </c>
    </row>
    <row r="16" spans="1:2" x14ac:dyDescent="0.3">
      <c r="A16">
        <v>3.0469101091355997</v>
      </c>
      <c r="B16">
        <v>13.939919200856943</v>
      </c>
    </row>
    <row r="17" spans="1:2" x14ac:dyDescent="0.3">
      <c r="A17">
        <v>3.0392733011047754</v>
      </c>
      <c r="B17">
        <v>14.054395953725416</v>
      </c>
    </row>
    <row r="18" spans="1:2" x14ac:dyDescent="0.3">
      <c r="A18">
        <v>3.0001256816035093</v>
      </c>
      <c r="B18">
        <v>14.116576169968839</v>
      </c>
    </row>
    <row r="19" spans="1:2" x14ac:dyDescent="0.3">
      <c r="A19">
        <v>2.9006345044923849</v>
      </c>
      <c r="B19">
        <v>14.203712172446245</v>
      </c>
    </row>
    <row r="20" spans="1:2" x14ac:dyDescent="0.3">
      <c r="A20">
        <v>2.9008552134659276</v>
      </c>
      <c r="B20">
        <v>14.285841633593591</v>
      </c>
    </row>
    <row r="21" spans="1:2" x14ac:dyDescent="0.3">
      <c r="A21">
        <v>2.9398042301889662</v>
      </c>
      <c r="B21">
        <v>14.354889818768312</v>
      </c>
    </row>
    <row r="22" spans="1:2" x14ac:dyDescent="0.3">
      <c r="A22">
        <v>2.9453048559487476</v>
      </c>
      <c r="B22">
        <v>14.431795052551063</v>
      </c>
    </row>
    <row r="23" spans="1:2" x14ac:dyDescent="0.3">
      <c r="A23">
        <v>2.8556795142080831</v>
      </c>
      <c r="B23">
        <v>14.504222919234106</v>
      </c>
    </row>
    <row r="24" spans="1:2" x14ac:dyDescent="0.3">
      <c r="A24">
        <v>2.8150930354205941</v>
      </c>
      <c r="B24">
        <v>14.578414651390538</v>
      </c>
    </row>
    <row r="25" spans="1:2" x14ac:dyDescent="0.3">
      <c r="A25">
        <v>2.7975517600564688</v>
      </c>
      <c r="B25">
        <v>14.657655163110677</v>
      </c>
    </row>
    <row r="26" spans="1:2" x14ac:dyDescent="0.3">
      <c r="A26">
        <v>2.8016983714495014</v>
      </c>
      <c r="B26">
        <v>14.750641493369082</v>
      </c>
    </row>
    <row r="27" spans="1:2" x14ac:dyDescent="0.3">
      <c r="A27">
        <v>2.7386307712365925</v>
      </c>
      <c r="B27">
        <v>14.844956031446676</v>
      </c>
    </row>
    <row r="28" spans="1:2" x14ac:dyDescent="0.3">
      <c r="A28">
        <v>2.7573787945032828</v>
      </c>
      <c r="B28">
        <v>14.915056410725787</v>
      </c>
    </row>
    <row r="29" spans="1:2" x14ac:dyDescent="0.3">
      <c r="A29">
        <v>2.7379407314363085</v>
      </c>
      <c r="B29">
        <v>15.00995804010806</v>
      </c>
    </row>
    <row r="30" spans="1:2" x14ac:dyDescent="0.3">
      <c r="A30">
        <v>2.7058387607926173</v>
      </c>
      <c r="B30">
        <v>15.081663479578403</v>
      </c>
    </row>
    <row r="31" spans="1:2" x14ac:dyDescent="0.3">
      <c r="A31">
        <v>2.6738874076211658</v>
      </c>
      <c r="B31">
        <v>15.163139971464604</v>
      </c>
    </row>
    <row r="32" spans="1:2" x14ac:dyDescent="0.3">
      <c r="A32">
        <v>2.6849057235318821</v>
      </c>
      <c r="B32">
        <v>15.253762917507032</v>
      </c>
    </row>
    <row r="33" spans="1:2" x14ac:dyDescent="0.3">
      <c r="A33">
        <v>2.6662976917956405</v>
      </c>
      <c r="B33">
        <v>15.353775295204352</v>
      </c>
    </row>
    <row r="34" spans="1:2" x14ac:dyDescent="0.3">
      <c r="A34">
        <v>2.6535019416804255</v>
      </c>
      <c r="B34">
        <v>15.404454292035869</v>
      </c>
    </row>
    <row r="35" spans="1:2" x14ac:dyDescent="0.3">
      <c r="A35">
        <v>2.5634767449521352</v>
      </c>
      <c r="B35">
        <v>15.498238336566063</v>
      </c>
    </row>
    <row r="36" spans="1:2" x14ac:dyDescent="0.3">
      <c r="A36">
        <v>2.5496838203467407</v>
      </c>
      <c r="B36">
        <v>15.566552714692721</v>
      </c>
    </row>
    <row r="37" spans="1:2" x14ac:dyDescent="0.3">
      <c r="A37">
        <v>2.4336139750033441</v>
      </c>
      <c r="B37">
        <v>15.652439836253894</v>
      </c>
    </row>
    <row r="38" spans="1:2" x14ac:dyDescent="0.3">
      <c r="A38">
        <v>2.4108269509964373</v>
      </c>
      <c r="B38">
        <v>15.732724745281233</v>
      </c>
    </row>
    <row r="39" spans="1:2" x14ac:dyDescent="0.3">
      <c r="A39">
        <v>2.4247217317166445</v>
      </c>
      <c r="B39">
        <v>15.847239492201842</v>
      </c>
    </row>
    <row r="40" spans="1:2" x14ac:dyDescent="0.3">
      <c r="A40">
        <v>2.3720524818787814</v>
      </c>
      <c r="B40">
        <v>15.91377851530661</v>
      </c>
    </row>
    <row r="41" spans="1:2" x14ac:dyDescent="0.3">
      <c r="A41">
        <v>2.3780997523950251</v>
      </c>
      <c r="B41">
        <v>15.952478751231771</v>
      </c>
    </row>
    <row r="42" spans="1:2" x14ac:dyDescent="0.3">
      <c r="A42">
        <v>2.3830474682674039</v>
      </c>
      <c r="B42">
        <v>16.03027998698024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4E8A5-6706-4F18-9E17-445FE42F0F2A}">
  <dimension ref="A1:C41"/>
  <sheetViews>
    <sheetView workbookViewId="0">
      <selection activeCell="C1" sqref="C1:C1048576"/>
    </sheetView>
  </sheetViews>
  <sheetFormatPr defaultRowHeight="14.4" x14ac:dyDescent="0.3"/>
  <sheetData>
    <row r="1" spans="1:3" x14ac:dyDescent="0.3">
      <c r="A1" t="s">
        <v>45</v>
      </c>
      <c r="B1" t="s">
        <v>46</v>
      </c>
      <c r="C1" t="s">
        <v>47</v>
      </c>
    </row>
    <row r="2" spans="1:3" x14ac:dyDescent="0.3">
      <c r="A2">
        <v>-2.6735456390753143E-2</v>
      </c>
      <c r="B2">
        <v>-7.0945246963125236E-2</v>
      </c>
      <c r="C2">
        <v>8.37489159117695E-3</v>
      </c>
    </row>
    <row r="3" spans="1:3" x14ac:dyDescent="0.3">
      <c r="A3">
        <v>-1.0846746461325552E-2</v>
      </c>
      <c r="B3">
        <v>-1.2866958374661806E-2</v>
      </c>
      <c r="C3">
        <v>-3.1130302027803577E-2</v>
      </c>
    </row>
    <row r="4" spans="1:3" x14ac:dyDescent="0.3">
      <c r="A4">
        <v>2.8723367699079461E-4</v>
      </c>
      <c r="B4">
        <v>3.0809381687957639E-2</v>
      </c>
      <c r="C4">
        <v>2.0772923928988621E-2</v>
      </c>
    </row>
    <row r="5" spans="1:3" x14ac:dyDescent="0.3">
      <c r="A5">
        <v>-1.8497911305955128E-2</v>
      </c>
      <c r="B5">
        <v>-2.5621799754792861E-2</v>
      </c>
      <c r="C5">
        <v>-1.7169125952112549E-2</v>
      </c>
    </row>
    <row r="6" spans="1:3" x14ac:dyDescent="0.3">
      <c r="A6">
        <v>-8.6141784840183533E-3</v>
      </c>
      <c r="B6">
        <v>-1.0558319900919287E-2</v>
      </c>
      <c r="C6">
        <v>-2.1225521323947658E-2</v>
      </c>
    </row>
    <row r="7" spans="1:3" x14ac:dyDescent="0.3">
      <c r="A7">
        <v>-1.3579133857664516E-2</v>
      </c>
      <c r="B7">
        <v>-1.1732122694812518E-2</v>
      </c>
      <c r="C7">
        <v>-1.0415792773099494E-2</v>
      </c>
    </row>
    <row r="8" spans="1:3" x14ac:dyDescent="0.3">
      <c r="A8">
        <v>-2.8859922915781766E-2</v>
      </c>
      <c r="B8">
        <v>-6.6899829178237308E-4</v>
      </c>
      <c r="C8">
        <v>-2.8747509972043159E-2</v>
      </c>
    </row>
    <row r="9" spans="1:3" x14ac:dyDescent="0.3">
      <c r="A9">
        <v>-2.4434012832788454E-2</v>
      </c>
      <c r="B9">
        <v>-2.9745499902103532E-2</v>
      </c>
      <c r="C9">
        <v>-2.9104960114236175E-2</v>
      </c>
    </row>
    <row r="10" spans="1:3" x14ac:dyDescent="0.3">
      <c r="A10">
        <v>7.4925545522681603E-3</v>
      </c>
      <c r="B10">
        <v>3.4875202925647698E-2</v>
      </c>
      <c r="C10">
        <v>-2.1935855559999592E-2</v>
      </c>
    </row>
    <row r="11" spans="1:3" x14ac:dyDescent="0.3">
      <c r="A11">
        <v>-1.7376979285906202E-2</v>
      </c>
      <c r="B11">
        <v>-4.0796123189430177E-2</v>
      </c>
      <c r="C11">
        <v>-4.8935974777949906E-2</v>
      </c>
    </row>
    <row r="12" spans="1:3" x14ac:dyDescent="0.3">
      <c r="A12">
        <v>-1.0518779608226225E-3</v>
      </c>
      <c r="B12">
        <v>-1.1496946468977573E-3</v>
      </c>
      <c r="C12">
        <v>-3.5863760956421228E-2</v>
      </c>
    </row>
    <row r="13" spans="1:3" x14ac:dyDescent="0.3">
      <c r="A13">
        <v>-5.4977407589635874E-3</v>
      </c>
      <c r="B13">
        <v>-8.1476162728627774E-3</v>
      </c>
      <c r="C13">
        <v>3.3203655098268572E-2</v>
      </c>
    </row>
    <row r="14" spans="1:3" x14ac:dyDescent="0.3">
      <c r="A14">
        <v>-1.0187441830710853E-2</v>
      </c>
      <c r="B14">
        <v>1.3024920097524234E-4</v>
      </c>
      <c r="C14">
        <v>1.3622004906998345E-2</v>
      </c>
    </row>
    <row r="15" spans="1:3" x14ac:dyDescent="0.3">
      <c r="A15">
        <v>-2.1469228539690022E-3</v>
      </c>
      <c r="B15">
        <v>-4.352302777867266E-3</v>
      </c>
      <c r="C15">
        <v>1.7742890616051457E-2</v>
      </c>
    </row>
    <row r="16" spans="1:3" x14ac:dyDescent="0.3">
      <c r="A16">
        <v>-5.0376945102890147E-3</v>
      </c>
      <c r="B16">
        <v>-3.9537068239654659E-2</v>
      </c>
      <c r="C16">
        <v>3.9878739452812798E-2</v>
      </c>
    </row>
    <row r="17" spans="1:3" x14ac:dyDescent="0.3">
      <c r="A17">
        <v>-6.3023700493207713E-3</v>
      </c>
      <c r="B17">
        <v>-2.8288055172367564E-2</v>
      </c>
      <c r="C17">
        <v>-1.2417797172237496E-2</v>
      </c>
    </row>
    <row r="18" spans="1:3" x14ac:dyDescent="0.3">
      <c r="A18">
        <v>2.5260525856296567E-4</v>
      </c>
      <c r="B18">
        <v>-2.198376218578315E-2</v>
      </c>
      <c r="C18">
        <v>1.2537989061745594E-2</v>
      </c>
    </row>
    <row r="19" spans="1:3" x14ac:dyDescent="0.3">
      <c r="A19">
        <v>-4.577966259308397E-3</v>
      </c>
      <c r="B19">
        <v>3.9785286387892388E-4</v>
      </c>
      <c r="C19">
        <v>7.5314477316858613E-3</v>
      </c>
    </row>
    <row r="20" spans="1:3" x14ac:dyDescent="0.3">
      <c r="A20">
        <v>1.3577211398168032E-3</v>
      </c>
      <c r="B20">
        <v>9.8183808716128876E-3</v>
      </c>
      <c r="C20">
        <v>-5.5498282409398997E-3</v>
      </c>
    </row>
    <row r="21" spans="1:3" x14ac:dyDescent="0.3">
      <c r="A21">
        <v>-6.9702021565198891E-4</v>
      </c>
      <c r="B21">
        <v>1.7604133584224538E-3</v>
      </c>
      <c r="C21">
        <v>2.3072203670910368E-3</v>
      </c>
    </row>
    <row r="22" spans="1:3" x14ac:dyDescent="0.3">
      <c r="A22">
        <v>-1.2606723765840044E-2</v>
      </c>
      <c r="B22">
        <v>-2.821858018596015E-2</v>
      </c>
      <c r="C22">
        <v>-2.1701467326174367E-3</v>
      </c>
    </row>
    <row r="23" spans="1:3" x14ac:dyDescent="0.3">
      <c r="A23">
        <v>-3.9153950283825623E-3</v>
      </c>
      <c r="B23">
        <v>9.8268401484911255E-4</v>
      </c>
      <c r="C23">
        <v>-4.0628125922630154E-4</v>
      </c>
    </row>
    <row r="24" spans="1:3" x14ac:dyDescent="0.3">
      <c r="A24">
        <v>8.4652731766077238E-4</v>
      </c>
      <c r="B24">
        <v>1.924590006921565E-2</v>
      </c>
      <c r="C24">
        <v>4.6424983044765639E-3</v>
      </c>
    </row>
    <row r="25" spans="1:3" x14ac:dyDescent="0.3">
      <c r="A25">
        <v>1.3090140280809237E-2</v>
      </c>
      <c r="B25">
        <v>2.6413891496405696E-2</v>
      </c>
      <c r="C25">
        <v>1.8388316842744959E-2</v>
      </c>
    </row>
    <row r="26" spans="1:3" x14ac:dyDescent="0.3">
      <c r="A26">
        <v>1.4365757453015604E-2</v>
      </c>
      <c r="B26">
        <v>2.9368988052891211E-2</v>
      </c>
      <c r="C26">
        <v>1.9716524661933479E-2</v>
      </c>
    </row>
    <row r="27" spans="1:3" x14ac:dyDescent="0.3">
      <c r="A27">
        <v>1.7983549613497019E-2</v>
      </c>
      <c r="B27">
        <v>3.2970530964226398E-2</v>
      </c>
      <c r="C27">
        <v>-4.4976341365490641E-3</v>
      </c>
    </row>
    <row r="28" spans="1:3" x14ac:dyDescent="0.3">
      <c r="A28">
        <v>8.1765179686943412E-3</v>
      </c>
      <c r="B28">
        <v>2.9626756752985234E-4</v>
      </c>
      <c r="C28">
        <v>2.0303615966612301E-2</v>
      </c>
    </row>
    <row r="29" spans="1:3" x14ac:dyDescent="0.3">
      <c r="A29">
        <v>-1.002146893695155E-3</v>
      </c>
      <c r="B29">
        <v>-1.6076257433036333E-2</v>
      </c>
      <c r="C29">
        <v>-2.892573945317875E-3</v>
      </c>
    </row>
    <row r="30" spans="1:3" x14ac:dyDescent="0.3">
      <c r="A30">
        <v>3.9990262465305904E-3</v>
      </c>
      <c r="B30">
        <v>6.2769475102924868E-3</v>
      </c>
      <c r="C30">
        <v>6.878478470542862E-3</v>
      </c>
    </row>
    <row r="31" spans="1:3" x14ac:dyDescent="0.3">
      <c r="A31">
        <v>1.241809265688687E-2</v>
      </c>
      <c r="B31">
        <v>2.4161732753550026E-2</v>
      </c>
      <c r="C31">
        <v>1.6024932626766034E-2</v>
      </c>
    </row>
    <row r="32" spans="1:3" x14ac:dyDescent="0.3">
      <c r="A32">
        <v>1.2954225254537377E-2</v>
      </c>
      <c r="B32">
        <v>1.5837815641560407E-3</v>
      </c>
      <c r="C32">
        <v>2.5414364281659732E-2</v>
      </c>
    </row>
    <row r="33" spans="1:3" x14ac:dyDescent="0.3">
      <c r="A33">
        <v>8.174746601453009E-3</v>
      </c>
      <c r="B33">
        <v>1.1267943828770256E-2</v>
      </c>
      <c r="C33">
        <v>-2.3919016584143901E-2</v>
      </c>
    </row>
    <row r="34" spans="1:3" x14ac:dyDescent="0.3">
      <c r="A34">
        <v>8.6233746730730587E-3</v>
      </c>
      <c r="B34">
        <v>5.3949536472539666E-4</v>
      </c>
      <c r="C34">
        <v>1.9186031114533722E-2</v>
      </c>
    </row>
    <row r="35" spans="1:3" x14ac:dyDescent="0.3">
      <c r="A35">
        <v>1.324641362868384E-2</v>
      </c>
      <c r="B35">
        <v>1.780725320843355E-2</v>
      </c>
      <c r="C35">
        <v>-6.2836352890023733E-3</v>
      </c>
    </row>
    <row r="36" spans="1:3" x14ac:dyDescent="0.3">
      <c r="A36">
        <v>1.8497169422660775E-2</v>
      </c>
      <c r="B36">
        <v>-9.1542434893480337E-3</v>
      </c>
      <c r="C36">
        <v>1.128910814551283E-2</v>
      </c>
    </row>
    <row r="37" spans="1:3" x14ac:dyDescent="0.3">
      <c r="A37">
        <v>1.3599669588963081E-2</v>
      </c>
      <c r="B37">
        <v>2.2069797718327379E-2</v>
      </c>
      <c r="C37">
        <v>5.6868956116790798E-3</v>
      </c>
    </row>
    <row r="38" spans="1:3" x14ac:dyDescent="0.3">
      <c r="A38">
        <v>2.0417268233304142E-2</v>
      </c>
      <c r="B38">
        <v>5.1226594016595996E-2</v>
      </c>
      <c r="C38">
        <v>3.9916733504948357E-2</v>
      </c>
    </row>
    <row r="39" spans="1:3" x14ac:dyDescent="0.3">
      <c r="A39">
        <v>2.5644804183372116E-2</v>
      </c>
      <c r="B39">
        <v>8.6773088231172149E-3</v>
      </c>
      <c r="C39">
        <v>-8.0589903108918975E-3</v>
      </c>
    </row>
    <row r="40" spans="1:3" x14ac:dyDescent="0.3">
      <c r="A40">
        <v>-1.6323007624196251E-2</v>
      </c>
      <c r="B40">
        <v>-9.2072179676080598E-3</v>
      </c>
      <c r="C40">
        <v>-3.5897777490499647E-2</v>
      </c>
    </row>
    <row r="41" spans="1:3" x14ac:dyDescent="0.3">
      <c r="A41">
        <v>1.6863251534562806E-2</v>
      </c>
      <c r="B41">
        <v>3.8369269581432476E-2</v>
      </c>
      <c r="C41">
        <v>3.2032223328101878E-3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E4496-424D-4790-BFB8-176524F0A6CF}">
  <dimension ref="A1:U42"/>
  <sheetViews>
    <sheetView workbookViewId="0">
      <selection activeCell="O1" sqref="O1"/>
    </sheetView>
  </sheetViews>
  <sheetFormatPr defaultRowHeight="14.4" x14ac:dyDescent="0.3"/>
  <cols>
    <col min="2" max="2" width="11.77734375" bestFit="1" customWidth="1"/>
    <col min="3" max="3" width="9.88671875" bestFit="1" customWidth="1"/>
    <col min="4" max="4" width="12.44140625" customWidth="1"/>
    <col min="5" max="5" width="12.5546875" customWidth="1"/>
    <col min="6" max="6" width="9.88671875" bestFit="1" customWidth="1"/>
    <col min="7" max="7" width="10.109375" customWidth="1"/>
    <col min="8" max="8" width="13.6640625" bestFit="1" customWidth="1"/>
    <col min="9" max="9" width="13.5546875" customWidth="1"/>
    <col min="10" max="14" width="12" bestFit="1" customWidth="1"/>
    <col min="16" max="16" width="10.6640625" customWidth="1"/>
    <col min="17" max="17" width="12" customWidth="1"/>
    <col min="18" max="18" width="9.5546875" bestFit="1" customWidth="1"/>
    <col min="19" max="19" width="9" bestFit="1" customWidth="1"/>
    <col min="20" max="20" width="12" customWidth="1"/>
  </cols>
  <sheetData>
    <row r="1" spans="1:21" s="32" customFormat="1" ht="57.6" x14ac:dyDescent="0.3">
      <c r="B1" s="32" t="s">
        <v>0</v>
      </c>
      <c r="C1" s="32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2" t="s">
        <v>35</v>
      </c>
      <c r="I1" s="33" t="s">
        <v>36</v>
      </c>
      <c r="J1" s="33" t="s">
        <v>37</v>
      </c>
      <c r="K1" s="33" t="s">
        <v>41</v>
      </c>
      <c r="L1" s="33" t="s">
        <v>38</v>
      </c>
      <c r="M1" s="33" t="s">
        <v>39</v>
      </c>
      <c r="N1" s="33" t="s">
        <v>40</v>
      </c>
      <c r="O1" s="33" t="s">
        <v>49</v>
      </c>
      <c r="P1" s="35" t="s">
        <v>51</v>
      </c>
      <c r="Q1" s="35" t="s">
        <v>52</v>
      </c>
      <c r="R1" s="36" t="s">
        <v>53</v>
      </c>
      <c r="S1" s="35" t="s">
        <v>54</v>
      </c>
      <c r="T1" s="33" t="s">
        <v>55</v>
      </c>
    </row>
    <row r="2" spans="1:21" x14ac:dyDescent="0.3">
      <c r="A2">
        <v>1981</v>
      </c>
      <c r="B2" s="1">
        <v>440667.84739664802</v>
      </c>
      <c r="C2" s="2">
        <v>3801398.4059305899</v>
      </c>
      <c r="D2" s="1">
        <v>21239.251553007001</v>
      </c>
      <c r="E2" s="1">
        <v>3998228.9556475095</v>
      </c>
      <c r="F2" s="2">
        <v>82927.307352754593</v>
      </c>
      <c r="G2" s="1">
        <v>463406.28345623997</v>
      </c>
      <c r="H2" s="31">
        <v>86154835.99999997</v>
      </c>
      <c r="I2">
        <f t="shared" ref="I2:I42" si="0">(B2/$H$2)*1000000</f>
        <v>5114.8358914715845</v>
      </c>
      <c r="J2">
        <f t="shared" ref="J2:N17" si="1">(C2/$H$2)*1000000</f>
        <v>44122.867414321248</v>
      </c>
      <c r="K2">
        <f t="shared" si="1"/>
        <v>246.52419456763877</v>
      </c>
      <c r="L2">
        <f t="shared" si="1"/>
        <v>46407.481474951805</v>
      </c>
      <c r="M2">
        <f t="shared" si="1"/>
        <v>962.53804432701406</v>
      </c>
      <c r="N2">
        <f t="shared" si="1"/>
        <v>5378.7611348507489</v>
      </c>
      <c r="O2">
        <v>-8.9854327852998068</v>
      </c>
      <c r="P2" s="37">
        <f>F2/G2</f>
        <v>0.17895162476920864</v>
      </c>
      <c r="Q2" s="37">
        <f>D2/E2</f>
        <v>5.3121649081667773E-3</v>
      </c>
      <c r="R2" s="37">
        <f>P2/Q2</f>
        <v>33.687136574787672</v>
      </c>
      <c r="S2" s="37">
        <f>LN(R2)</f>
        <v>3.5171160604785614</v>
      </c>
      <c r="T2" s="37">
        <f>LN(G2)</f>
        <v>13.046359450353828</v>
      </c>
      <c r="U2">
        <f>O3-O2</f>
        <v>-1.4708916761802246</v>
      </c>
    </row>
    <row r="3" spans="1:21" x14ac:dyDescent="0.3">
      <c r="A3">
        <v>1982</v>
      </c>
      <c r="B3" s="1">
        <v>494844.37354801502</v>
      </c>
      <c r="C3" s="2">
        <v>3891737.3776604701</v>
      </c>
      <c r="D3" s="1">
        <v>24053.123489658003</v>
      </c>
      <c r="E3" s="1">
        <v>3871496.81198995</v>
      </c>
      <c r="F3" s="2">
        <v>94710.455148616704</v>
      </c>
      <c r="G3" s="1">
        <v>503496.65889581095</v>
      </c>
      <c r="H3">
        <v>88555335.999999985</v>
      </c>
      <c r="I3">
        <f t="shared" si="0"/>
        <v>5743.6633452359565</v>
      </c>
      <c r="J3">
        <f t="shared" si="1"/>
        <v>45171.432717490999</v>
      </c>
      <c r="K3">
        <f t="shared" si="1"/>
        <v>279.18483287064709</v>
      </c>
      <c r="L3">
        <f t="shared" si="1"/>
        <v>44936.500279449792</v>
      </c>
      <c r="M3">
        <f t="shared" si="1"/>
        <v>1099.3051527440286</v>
      </c>
      <c r="N3">
        <f t="shared" si="1"/>
        <v>5844.0905034722728</v>
      </c>
      <c r="O3">
        <v>-10.456324461480031</v>
      </c>
      <c r="P3" s="37">
        <f t="shared" ref="P3:P42" si="2">F3/G3</f>
        <v>0.18810542925214371</v>
      </c>
      <c r="Q3" s="37">
        <f t="shared" ref="Q3:Q42" si="3">D3/E3</f>
        <v>6.2128744146620367E-3</v>
      </c>
      <c r="R3" s="37">
        <f t="shared" ref="R3:R42" si="4">P3/Q3</f>
        <v>30.276715204193636</v>
      </c>
      <c r="S3" s="37">
        <f t="shared" ref="S3:S42" si="5">LN(R3)</f>
        <v>3.4103789419778434</v>
      </c>
      <c r="T3" s="37">
        <f t="shared" ref="T3:T42" si="6">LN(G3)</f>
        <v>13.129332355360665</v>
      </c>
    </row>
    <row r="4" spans="1:21" x14ac:dyDescent="0.3">
      <c r="A4">
        <v>1983</v>
      </c>
      <c r="B4" s="1">
        <v>558547.34470791894</v>
      </c>
      <c r="C4" s="2">
        <v>4048032.9771169503</v>
      </c>
      <c r="D4" s="1">
        <v>26353.920595262502</v>
      </c>
      <c r="E4" s="1">
        <v>3972951.2140382999</v>
      </c>
      <c r="F4" s="2">
        <v>101373.50473734899</v>
      </c>
      <c r="G4" s="1">
        <v>525865.13775684498</v>
      </c>
      <c r="H4">
        <v>91045477.99999997</v>
      </c>
      <c r="I4">
        <f t="shared" si="0"/>
        <v>6483.0643367241646</v>
      </c>
      <c r="J4">
        <f t="shared" si="1"/>
        <v>46985.557225330354</v>
      </c>
      <c r="K4">
        <f t="shared" si="1"/>
        <v>305.89020673502893</v>
      </c>
      <c r="L4">
        <f t="shared" si="1"/>
        <v>46114.082487932559</v>
      </c>
      <c r="M4">
        <f t="shared" si="1"/>
        <v>1176.6432326253748</v>
      </c>
      <c r="N4">
        <f t="shared" si="1"/>
        <v>6103.7216501328512</v>
      </c>
      <c r="O4">
        <v>-9.1091825588982562</v>
      </c>
      <c r="P4" s="37">
        <f t="shared" si="2"/>
        <v>0.19277472009225136</v>
      </c>
      <c r="Q4" s="37">
        <f t="shared" si="3"/>
        <v>6.633336070712809E-3</v>
      </c>
      <c r="R4" s="37">
        <f t="shared" si="4"/>
        <v>29.061503598978071</v>
      </c>
      <c r="S4" s="37">
        <f t="shared" si="5"/>
        <v>3.3694143979934932</v>
      </c>
      <c r="T4" s="37">
        <f t="shared" si="6"/>
        <v>13.172800066748522</v>
      </c>
    </row>
    <row r="5" spans="1:21" x14ac:dyDescent="0.3">
      <c r="A5">
        <v>1984</v>
      </c>
      <c r="B5" s="1">
        <v>670007.02489899192</v>
      </c>
      <c r="C5" s="2">
        <v>4257748.3002092298</v>
      </c>
      <c r="D5" s="1">
        <v>30040.458270189098</v>
      </c>
      <c r="E5" s="1">
        <v>4259081.5116301598</v>
      </c>
      <c r="F5" s="2">
        <v>114509.106693254</v>
      </c>
      <c r="G5" s="1">
        <v>578486.79789976601</v>
      </c>
      <c r="H5">
        <v>93534239.000000075</v>
      </c>
      <c r="I5">
        <f t="shared" si="0"/>
        <v>7776.7779036686015</v>
      </c>
      <c r="J5">
        <f t="shared" si="1"/>
        <v>49419.72497294558</v>
      </c>
      <c r="K5">
        <f t="shared" si="1"/>
        <v>348.67988455330715</v>
      </c>
      <c r="L5">
        <f t="shared" si="1"/>
        <v>49435.199570575016</v>
      </c>
      <c r="M5">
        <f t="shared" si="1"/>
        <v>1329.1082893275316</v>
      </c>
      <c r="N5">
        <f t="shared" si="1"/>
        <v>6714.5017593645725</v>
      </c>
      <c r="O5">
        <v>-10.019216905803336</v>
      </c>
      <c r="P5" s="37">
        <f t="shared" si="2"/>
        <v>0.19794592911884379</v>
      </c>
      <c r="Q5" s="37">
        <f t="shared" si="3"/>
        <v>7.0532715065815066E-3</v>
      </c>
      <c r="R5" s="37">
        <f t="shared" si="4"/>
        <v>28.064413646084326</v>
      </c>
      <c r="S5" s="37">
        <f t="shared" si="5"/>
        <v>3.3345023554655677</v>
      </c>
      <c r="T5" s="37">
        <f t="shared" si="6"/>
        <v>13.268171004093171</v>
      </c>
    </row>
    <row r="6" spans="1:21" x14ac:dyDescent="0.3">
      <c r="A6">
        <v>1985</v>
      </c>
      <c r="B6" s="1">
        <v>768714.62002837809</v>
      </c>
      <c r="C6" s="2">
        <v>4394987.4761790298</v>
      </c>
      <c r="D6" s="1">
        <v>34127.515898696198</v>
      </c>
      <c r="E6" s="1">
        <v>4315299.27941739</v>
      </c>
      <c r="F6" s="2">
        <v>134881.13471795598</v>
      </c>
      <c r="G6" s="1">
        <v>612681.12474563695</v>
      </c>
      <c r="H6">
        <v>95959099</v>
      </c>
      <c r="I6">
        <f t="shared" si="0"/>
        <v>8922.4778981458257</v>
      </c>
      <c r="J6">
        <f t="shared" si="1"/>
        <v>51012.661392321977</v>
      </c>
      <c r="K6">
        <f t="shared" si="1"/>
        <v>396.11840127809199</v>
      </c>
      <c r="L6">
        <f t="shared" si="1"/>
        <v>50087.719735400482</v>
      </c>
      <c r="M6">
        <f t="shared" si="1"/>
        <v>1565.5666121627348</v>
      </c>
      <c r="N6">
        <f t="shared" si="1"/>
        <v>7111.395635941285</v>
      </c>
      <c r="O6">
        <v>-7.4532274242583814</v>
      </c>
      <c r="P6" s="37">
        <f t="shared" si="2"/>
        <v>0.22014899638691129</v>
      </c>
      <c r="Q6" s="37">
        <f t="shared" si="3"/>
        <v>7.9084934065810058E-3</v>
      </c>
      <c r="R6" s="37">
        <f t="shared" si="4"/>
        <v>27.837033562386942</v>
      </c>
      <c r="S6" s="37">
        <f t="shared" si="5"/>
        <v>3.3263672767138552</v>
      </c>
      <c r="T6" s="37">
        <f t="shared" si="6"/>
        <v>13.325599891556719</v>
      </c>
    </row>
    <row r="7" spans="1:21" x14ac:dyDescent="0.3">
      <c r="A7">
        <v>1986</v>
      </c>
      <c r="B7" s="1">
        <v>865493.39731427794</v>
      </c>
      <c r="C7" s="2">
        <v>4581711.61534114</v>
      </c>
      <c r="D7" s="1">
        <v>40114.850679227202</v>
      </c>
      <c r="E7" s="1">
        <v>4438619.0820634197</v>
      </c>
      <c r="F7" s="2">
        <v>153734.36774302399</v>
      </c>
      <c r="G7" s="1">
        <v>646269.82650683797</v>
      </c>
      <c r="H7">
        <v>98271745.99999997</v>
      </c>
      <c r="I7">
        <f t="shared" si="0"/>
        <v>10045.790085588211</v>
      </c>
      <c r="J7">
        <f t="shared" si="1"/>
        <v>53179.970249622922</v>
      </c>
      <c r="K7">
        <f t="shared" si="1"/>
        <v>465.61345296075098</v>
      </c>
      <c r="L7">
        <f t="shared" si="1"/>
        <v>51519.093856361367</v>
      </c>
      <c r="M7">
        <f t="shared" si="1"/>
        <v>1784.3962670072756</v>
      </c>
      <c r="N7">
        <f t="shared" si="1"/>
        <v>7501.2600164062551</v>
      </c>
      <c r="O7">
        <v>-6.6528785816745026</v>
      </c>
      <c r="P7" s="37">
        <f t="shared" si="2"/>
        <v>0.23787953798489364</v>
      </c>
      <c r="Q7" s="37">
        <f t="shared" si="3"/>
        <v>9.0376871584525922E-3</v>
      </c>
      <c r="R7" s="37">
        <f t="shared" si="4"/>
        <v>26.32084224805395</v>
      </c>
      <c r="S7" s="37">
        <f t="shared" si="5"/>
        <v>3.2703611062511189</v>
      </c>
      <c r="T7" s="37">
        <f t="shared" si="6"/>
        <v>13.378972383648431</v>
      </c>
    </row>
    <row r="8" spans="1:21" x14ac:dyDescent="0.3">
      <c r="A8">
        <v>1987</v>
      </c>
      <c r="B8" s="1">
        <v>995476.56858240499</v>
      </c>
      <c r="C8" s="2">
        <v>4752713.1761621907</v>
      </c>
      <c r="D8" s="1">
        <v>45618.345661819898</v>
      </c>
      <c r="E8" s="1">
        <v>4560107.2281148899</v>
      </c>
      <c r="F8" s="2">
        <v>166940.50493289999</v>
      </c>
      <c r="G8" s="1">
        <v>689108.90801585303</v>
      </c>
      <c r="H8">
        <v>100490255.99999997</v>
      </c>
      <c r="I8">
        <f t="shared" si="0"/>
        <v>11554.505989453748</v>
      </c>
      <c r="J8">
        <f t="shared" si="1"/>
        <v>55164.786990740628</v>
      </c>
      <c r="K8">
        <f t="shared" si="1"/>
        <v>529.49257151182917</v>
      </c>
      <c r="L8">
        <f t="shared" si="1"/>
        <v>52929.207921826826</v>
      </c>
      <c r="M8">
        <f t="shared" si="1"/>
        <v>1937.6800268402815</v>
      </c>
      <c r="N8">
        <f t="shared" si="1"/>
        <v>7998.4936424909829</v>
      </c>
      <c r="O8">
        <v>-6.7076983533778796</v>
      </c>
      <c r="P8" s="37">
        <f t="shared" si="2"/>
        <v>0.24225561880134555</v>
      </c>
      <c r="Q8" s="37">
        <f t="shared" si="3"/>
        <v>1.0003787933003966E-2</v>
      </c>
      <c r="R8" s="37">
        <f t="shared" si="4"/>
        <v>24.216388874269185</v>
      </c>
      <c r="S8" s="37">
        <f t="shared" si="5"/>
        <v>3.1870296301579226</v>
      </c>
      <c r="T8" s="37">
        <f t="shared" si="6"/>
        <v>13.443154604290992</v>
      </c>
    </row>
    <row r="9" spans="1:21" x14ac:dyDescent="0.3">
      <c r="A9">
        <v>1988</v>
      </c>
      <c r="B9" s="1">
        <v>1094267.6090227501</v>
      </c>
      <c r="C9" s="2">
        <v>4855333.8687741999</v>
      </c>
      <c r="D9" s="1">
        <v>50491.8256809339</v>
      </c>
      <c r="E9" s="1">
        <v>4737038.2103174198</v>
      </c>
      <c r="F9" s="2">
        <v>184982.40194257998</v>
      </c>
      <c r="G9" s="1">
        <v>721440.44302179292</v>
      </c>
      <c r="H9">
        <v>102688833.50000003</v>
      </c>
      <c r="I9">
        <f t="shared" si="0"/>
        <v>12701.174534448077</v>
      </c>
      <c r="J9">
        <f t="shared" si="1"/>
        <v>56355.906344876581</v>
      </c>
      <c r="K9">
        <f t="shared" si="1"/>
        <v>586.05910039610455</v>
      </c>
      <c r="L9">
        <f t="shared" si="1"/>
        <v>54982.847513254179</v>
      </c>
      <c r="M9">
        <f t="shared" si="1"/>
        <v>2147.0924968457957</v>
      </c>
      <c r="N9">
        <f t="shared" si="1"/>
        <v>8373.7660764834291</v>
      </c>
      <c r="O9">
        <v>-6.8214623793359186</v>
      </c>
      <c r="P9" s="37">
        <f t="shared" si="2"/>
        <v>0.25640703086698469</v>
      </c>
      <c r="Q9" s="37">
        <f t="shared" si="3"/>
        <v>1.0658944141713086E-2</v>
      </c>
      <c r="R9" s="37">
        <f t="shared" si="4"/>
        <v>24.055575060530849</v>
      </c>
      <c r="S9" s="37">
        <f t="shared" si="5"/>
        <v>3.180366780936378</v>
      </c>
      <c r="T9" s="37">
        <f t="shared" si="6"/>
        <v>13.489005107734609</v>
      </c>
    </row>
    <row r="10" spans="1:21" x14ac:dyDescent="0.3">
      <c r="A10">
        <v>1989</v>
      </c>
      <c r="B10" s="1">
        <v>1218298.8040944198</v>
      </c>
      <c r="C10" s="2">
        <v>4982172.2710612994</v>
      </c>
      <c r="D10" s="1">
        <v>56099.105031060099</v>
      </c>
      <c r="E10" s="1">
        <v>4779813.5560295898</v>
      </c>
      <c r="F10" s="2">
        <v>207455.84931922698</v>
      </c>
      <c r="G10" s="1">
        <v>755018.97550613096</v>
      </c>
      <c r="H10">
        <v>104893673.50000001</v>
      </c>
      <c r="I10">
        <f t="shared" si="0"/>
        <v>14140.805794052236</v>
      </c>
      <c r="J10">
        <f t="shared" si="1"/>
        <v>57828.120885301221</v>
      </c>
      <c r="K10">
        <f t="shared" si="1"/>
        <v>651.14284508718833</v>
      </c>
      <c r="L10">
        <f t="shared" si="1"/>
        <v>55479.341357339377</v>
      </c>
      <c r="M10">
        <f t="shared" si="1"/>
        <v>2407.9420140643883</v>
      </c>
      <c r="N10">
        <f t="shared" si="1"/>
        <v>8763.5124220552298</v>
      </c>
      <c r="O10">
        <v>-7.244886583186581</v>
      </c>
      <c r="P10" s="37">
        <f t="shared" si="2"/>
        <v>0.27476905355942594</v>
      </c>
      <c r="Q10" s="37">
        <f t="shared" si="3"/>
        <v>1.1736672230717613E-2</v>
      </c>
      <c r="R10" s="37">
        <f t="shared" si="4"/>
        <v>23.411155066620257</v>
      </c>
      <c r="S10" s="37">
        <f t="shared" si="5"/>
        <v>3.1532126210211993</v>
      </c>
      <c r="T10" s="37">
        <f t="shared" si="6"/>
        <v>13.534498161036034</v>
      </c>
    </row>
    <row r="11" spans="1:21" x14ac:dyDescent="0.3">
      <c r="A11">
        <v>1990</v>
      </c>
      <c r="B11" s="1">
        <v>1372453.7564224</v>
      </c>
      <c r="C11" s="2">
        <v>5278176.5614102595</v>
      </c>
      <c r="D11" s="1">
        <v>61593.829503720401</v>
      </c>
      <c r="E11" s="1">
        <v>5144929.6412416697</v>
      </c>
      <c r="F11" s="2">
        <v>236845.12525345199</v>
      </c>
      <c r="G11" s="1">
        <v>795845.47483657999</v>
      </c>
      <c r="H11">
        <v>107147650.99999999</v>
      </c>
      <c r="I11">
        <f t="shared" si="0"/>
        <v>15930.083790333028</v>
      </c>
      <c r="J11">
        <f t="shared" si="1"/>
        <v>61263.845495687106</v>
      </c>
      <c r="K11">
        <f t="shared" si="1"/>
        <v>714.92016424615349</v>
      </c>
      <c r="L11">
        <f t="shared" si="1"/>
        <v>59717.247227325359</v>
      </c>
      <c r="M11">
        <f t="shared" si="1"/>
        <v>2749.0636190573455</v>
      </c>
      <c r="N11">
        <f t="shared" si="1"/>
        <v>9237.3859876720126</v>
      </c>
      <c r="O11">
        <v>-7.149869039320671</v>
      </c>
      <c r="P11" s="37">
        <f t="shared" si="2"/>
        <v>0.2976018997935323</v>
      </c>
      <c r="Q11" s="37">
        <f t="shared" si="3"/>
        <v>1.1971753512426155E-2</v>
      </c>
      <c r="R11" s="37">
        <f t="shared" si="4"/>
        <v>24.858672498112711</v>
      </c>
      <c r="S11" s="37">
        <f t="shared" si="5"/>
        <v>3.2132066855462713</v>
      </c>
      <c r="T11" s="37">
        <f t="shared" si="6"/>
        <v>13.587160318891694</v>
      </c>
    </row>
    <row r="12" spans="1:21" x14ac:dyDescent="0.3">
      <c r="A12">
        <v>1991</v>
      </c>
      <c r="B12" s="1">
        <v>1511838.8887105901</v>
      </c>
      <c r="C12" s="2">
        <v>5454417.6097255992</v>
      </c>
      <c r="D12" s="1">
        <v>66822.515175097302</v>
      </c>
      <c r="E12" s="1">
        <v>5134335.9735336499</v>
      </c>
      <c r="F12" s="2">
        <v>262025.84590476198</v>
      </c>
      <c r="G12" s="1">
        <v>816532.7963093</v>
      </c>
      <c r="H12">
        <v>109242834.50000004</v>
      </c>
      <c r="I12">
        <f t="shared" si="0"/>
        <v>17547.928345085475</v>
      </c>
      <c r="J12">
        <f t="shared" si="1"/>
        <v>63309.47701793084</v>
      </c>
      <c r="K12">
        <f t="shared" si="1"/>
        <v>775.60956851101571</v>
      </c>
      <c r="L12">
        <f t="shared" si="1"/>
        <v>59594.28642558906</v>
      </c>
      <c r="M12">
        <f t="shared" si="1"/>
        <v>3041.3364828964691</v>
      </c>
      <c r="N12">
        <f t="shared" si="1"/>
        <v>9477.5039245539319</v>
      </c>
      <c r="O12">
        <v>-5.5646029478088481</v>
      </c>
      <c r="P12" s="37">
        <f t="shared" si="2"/>
        <v>0.32090057752623014</v>
      </c>
      <c r="Q12" s="37">
        <f t="shared" si="3"/>
        <v>1.3014831035513137E-2</v>
      </c>
      <c r="R12" s="37">
        <f t="shared" si="4"/>
        <v>24.656530434440477</v>
      </c>
      <c r="S12" s="37">
        <f t="shared" si="5"/>
        <v>3.2050417917483811</v>
      </c>
      <c r="T12" s="37">
        <f t="shared" si="6"/>
        <v>13.612822357529403</v>
      </c>
    </row>
    <row r="13" spans="1:21" x14ac:dyDescent="0.3">
      <c r="A13">
        <v>1992</v>
      </c>
      <c r="B13" s="1">
        <v>1635287.33456146</v>
      </c>
      <c r="C13" s="2">
        <v>5729315.7792020403</v>
      </c>
      <c r="D13" s="1">
        <v>77781.267335654295</v>
      </c>
      <c r="E13" s="1">
        <v>5330983.6822517803</v>
      </c>
      <c r="F13" s="2">
        <v>289001.69434213801</v>
      </c>
      <c r="G13" s="1">
        <v>848781.10906849697</v>
      </c>
      <c r="H13">
        <v>111272102.50000006</v>
      </c>
      <c r="I13">
        <f t="shared" si="0"/>
        <v>18980.795628947173</v>
      </c>
      <c r="J13">
        <f t="shared" si="1"/>
        <v>66500.222682822379</v>
      </c>
      <c r="K13">
        <f t="shared" si="1"/>
        <v>902.80790895654798</v>
      </c>
      <c r="L13">
        <f t="shared" si="1"/>
        <v>61876.778249009512</v>
      </c>
      <c r="M13">
        <f t="shared" si="1"/>
        <v>3354.4454120037803</v>
      </c>
      <c r="N13">
        <f t="shared" si="1"/>
        <v>9851.8103971377459</v>
      </c>
      <c r="O13">
        <v>-4.7606516817088389</v>
      </c>
      <c r="P13" s="37">
        <f t="shared" si="2"/>
        <v>0.34049025273348238</v>
      </c>
      <c r="Q13" s="37">
        <f t="shared" si="3"/>
        <v>1.4590415572759714E-2</v>
      </c>
      <c r="R13" s="37">
        <f t="shared" si="4"/>
        <v>23.336569889700552</v>
      </c>
      <c r="S13" s="37">
        <f t="shared" si="5"/>
        <v>3.1500216533205632</v>
      </c>
      <c r="T13" s="37">
        <f t="shared" si="6"/>
        <v>13.651556609988644</v>
      </c>
    </row>
    <row r="14" spans="1:21" x14ac:dyDescent="0.3">
      <c r="A14">
        <v>1993</v>
      </c>
      <c r="B14" s="1">
        <v>1714999.4938223001</v>
      </c>
      <c r="C14" s="2">
        <v>5991372.4710805397</v>
      </c>
      <c r="D14" s="1">
        <v>90783.548310464903</v>
      </c>
      <c r="E14" s="1">
        <v>5496563.6771927597</v>
      </c>
      <c r="F14" s="2">
        <v>319892.05328369699</v>
      </c>
      <c r="G14" s="1">
        <v>945395.16066227795</v>
      </c>
      <c r="H14">
        <v>113418757.00000003</v>
      </c>
      <c r="I14">
        <f t="shared" si="0"/>
        <v>19906.015418824554</v>
      </c>
      <c r="J14">
        <f t="shared" si="1"/>
        <v>69541.917195229093</v>
      </c>
      <c r="K14">
        <f t="shared" si="1"/>
        <v>1053.7255077644734</v>
      </c>
      <c r="L14">
        <f t="shared" si="1"/>
        <v>63798.666823447507</v>
      </c>
      <c r="M14">
        <f t="shared" si="1"/>
        <v>3712.9901017244943</v>
      </c>
      <c r="N14">
        <f t="shared" si="1"/>
        <v>10973.210611906663</v>
      </c>
      <c r="O14">
        <v>-5.0870449983987083</v>
      </c>
      <c r="P14" s="37">
        <f t="shared" si="2"/>
        <v>0.33836861726645917</v>
      </c>
      <c r="Q14" s="37">
        <f t="shared" si="3"/>
        <v>1.6516418919544012E-2</v>
      </c>
      <c r="R14" s="37">
        <f t="shared" si="4"/>
        <v>20.486802793919502</v>
      </c>
      <c r="S14" s="37">
        <f t="shared" si="5"/>
        <v>3.0197809126876902</v>
      </c>
      <c r="T14" s="37">
        <f t="shared" si="6"/>
        <v>13.759358278502573</v>
      </c>
    </row>
    <row r="15" spans="1:21" x14ac:dyDescent="0.3">
      <c r="A15">
        <v>1994</v>
      </c>
      <c r="B15" s="1">
        <v>1852380.5706915401</v>
      </c>
      <c r="C15" s="2">
        <v>6236101.3999182303</v>
      </c>
      <c r="D15" s="1">
        <v>96656.866461874495</v>
      </c>
      <c r="E15" s="1">
        <v>5714394.3183062803</v>
      </c>
      <c r="F15" s="2">
        <v>354267.87828771002</v>
      </c>
      <c r="G15" s="1">
        <v>1032587.44923378</v>
      </c>
      <c r="H15">
        <v>115614891.50000006</v>
      </c>
      <c r="I15">
        <f t="shared" si="0"/>
        <v>21500.598883288927</v>
      </c>
      <c r="J15">
        <f t="shared" si="1"/>
        <v>72382.488197391882</v>
      </c>
      <c r="K15">
        <f t="shared" si="1"/>
        <v>1121.8971673496601</v>
      </c>
      <c r="L15">
        <f t="shared" si="1"/>
        <v>66327.029144438071</v>
      </c>
      <c r="M15">
        <f t="shared" si="1"/>
        <v>4111.9906291471571</v>
      </c>
      <c r="N15">
        <f t="shared" si="1"/>
        <v>11985.252333760816</v>
      </c>
      <c r="O15">
        <v>-4.8627772620056913</v>
      </c>
      <c r="P15" s="37">
        <f t="shared" si="2"/>
        <v>0.34308753079517917</v>
      </c>
      <c r="Q15" s="37">
        <f t="shared" si="3"/>
        <v>1.6914630156380797E-2</v>
      </c>
      <c r="R15" s="37">
        <f t="shared" si="4"/>
        <v>20.283478126523175</v>
      </c>
      <c r="S15" s="37">
        <f t="shared" si="5"/>
        <v>3.0098066692702599</v>
      </c>
      <c r="T15" s="37">
        <f t="shared" si="6"/>
        <v>13.847578296825231</v>
      </c>
    </row>
    <row r="16" spans="1:21" x14ac:dyDescent="0.3">
      <c r="A16">
        <v>1995</v>
      </c>
      <c r="B16" s="1">
        <v>2086376.2701366001</v>
      </c>
      <c r="C16" s="2">
        <v>6543226.7391356602</v>
      </c>
      <c r="D16" s="1">
        <v>103220.13139463401</v>
      </c>
      <c r="E16" s="1">
        <v>5914287.0532508492</v>
      </c>
      <c r="F16" s="2">
        <v>416052.60206293798</v>
      </c>
      <c r="G16" s="1">
        <v>1132478.55576923</v>
      </c>
      <c r="H16">
        <v>117793338.5</v>
      </c>
      <c r="I16">
        <f t="shared" si="0"/>
        <v>24216.589189916172</v>
      </c>
      <c r="J16">
        <f t="shared" si="1"/>
        <v>75947.294927654002</v>
      </c>
      <c r="K16">
        <f t="shared" si="1"/>
        <v>1198.077045781087</v>
      </c>
      <c r="L16">
        <f t="shared" si="1"/>
        <v>68647.186018099455</v>
      </c>
      <c r="M16">
        <f t="shared" si="1"/>
        <v>4829.1265050163647</v>
      </c>
      <c r="N16">
        <f t="shared" si="1"/>
        <v>13144.689356372641</v>
      </c>
      <c r="O16">
        <v>-6.4802276486958572</v>
      </c>
      <c r="P16" s="37">
        <f t="shared" si="2"/>
        <v>0.36738232255562353</v>
      </c>
      <c r="Q16" s="37">
        <f t="shared" si="3"/>
        <v>1.7452675270115271E-2</v>
      </c>
      <c r="R16" s="37">
        <f t="shared" si="4"/>
        <v>21.050201007561466</v>
      </c>
      <c r="S16" s="37">
        <f t="shared" si="5"/>
        <v>3.0469101091355997</v>
      </c>
      <c r="T16" s="37">
        <f t="shared" si="6"/>
        <v>13.939919200856943</v>
      </c>
    </row>
    <row r="17" spans="1:20" x14ac:dyDescent="0.3">
      <c r="A17">
        <v>1996</v>
      </c>
      <c r="B17" s="1">
        <v>2275239</v>
      </c>
      <c r="C17" s="2">
        <v>6845660</v>
      </c>
      <c r="D17" s="1">
        <v>107066</v>
      </c>
      <c r="E17" s="1">
        <v>5909545</v>
      </c>
      <c r="F17" s="2">
        <v>480600</v>
      </c>
      <c r="G17" s="1">
        <v>1269833</v>
      </c>
      <c r="H17">
        <v>119876868</v>
      </c>
      <c r="I17">
        <f t="shared" si="0"/>
        <v>26408.720689805512</v>
      </c>
      <c r="J17">
        <f t="shared" si="1"/>
        <v>79457.640659892873</v>
      </c>
      <c r="K17">
        <f t="shared" si="1"/>
        <v>1242.7160792227617</v>
      </c>
      <c r="L17">
        <f t="shared" si="1"/>
        <v>68592.144960963094</v>
      </c>
      <c r="M17">
        <f t="shared" si="1"/>
        <v>5578.3287661298573</v>
      </c>
      <c r="N17">
        <f t="shared" si="1"/>
        <v>14738.963695549259</v>
      </c>
      <c r="O17">
        <v>-6.6630724243340032</v>
      </c>
      <c r="P17" s="37">
        <f t="shared" si="2"/>
        <v>0.37847496481820836</v>
      </c>
      <c r="Q17" s="37">
        <f t="shared" si="3"/>
        <v>1.8117469280629895E-2</v>
      </c>
      <c r="R17" s="37">
        <f t="shared" si="4"/>
        <v>20.890056936530918</v>
      </c>
      <c r="S17" s="37">
        <f t="shared" si="5"/>
        <v>3.0392733011047754</v>
      </c>
      <c r="T17" s="37">
        <f t="shared" si="6"/>
        <v>14.054395953725416</v>
      </c>
    </row>
    <row r="18" spans="1:20" x14ac:dyDescent="0.3">
      <c r="A18">
        <v>1997</v>
      </c>
      <c r="B18" s="1">
        <v>2467740</v>
      </c>
      <c r="C18" s="2">
        <v>7153020</v>
      </c>
      <c r="D18" s="1">
        <v>120435</v>
      </c>
      <c r="E18" s="1">
        <v>5971605</v>
      </c>
      <c r="F18" s="2">
        <v>547458</v>
      </c>
      <c r="G18" s="1">
        <v>1351298</v>
      </c>
      <c r="H18">
        <v>122039225.50000003</v>
      </c>
      <c r="I18">
        <f t="shared" si="0"/>
        <v>28643.081625737188</v>
      </c>
      <c r="J18">
        <f t="shared" ref="J18:N33" si="7">(C18/$H$2)*1000000</f>
        <v>83025.171100087784</v>
      </c>
      <c r="K18">
        <f t="shared" si="7"/>
        <v>1397.8901892402191</v>
      </c>
      <c r="L18">
        <f t="shared" si="7"/>
        <v>69312.47597058861</v>
      </c>
      <c r="M18">
        <f t="shared" si="7"/>
        <v>6354.3502073406562</v>
      </c>
      <c r="N18">
        <f t="shared" si="7"/>
        <v>15684.528724539623</v>
      </c>
      <c r="O18">
        <v>-5.2847722753821298</v>
      </c>
      <c r="P18" s="37">
        <f t="shared" si="2"/>
        <v>0.40513491472643343</v>
      </c>
      <c r="Q18" s="37">
        <f t="shared" si="3"/>
        <v>2.0167944798760131E-2</v>
      </c>
      <c r="R18" s="37">
        <f t="shared" si="4"/>
        <v>20.088061464316382</v>
      </c>
      <c r="S18" s="37">
        <f t="shared" si="5"/>
        <v>3.0001256816035093</v>
      </c>
      <c r="T18" s="37">
        <f t="shared" si="6"/>
        <v>14.116576169968839</v>
      </c>
    </row>
    <row r="19" spans="1:20" x14ac:dyDescent="0.3">
      <c r="A19">
        <v>1998</v>
      </c>
      <c r="B19" s="1">
        <v>2718424</v>
      </c>
      <c r="C19" s="2">
        <v>7523334</v>
      </c>
      <c r="D19" s="1">
        <v>138695</v>
      </c>
      <c r="E19" s="1">
        <v>6072479</v>
      </c>
      <c r="F19" s="2">
        <v>612376</v>
      </c>
      <c r="G19" s="1">
        <v>1474327</v>
      </c>
      <c r="H19">
        <v>124350470.99999999</v>
      </c>
      <c r="I19">
        <f t="shared" si="0"/>
        <v>31552.773195459406</v>
      </c>
      <c r="J19">
        <f t="shared" si="7"/>
        <v>87323.409216401997</v>
      </c>
      <c r="K19">
        <f t="shared" si="7"/>
        <v>1609.8341827265513</v>
      </c>
      <c r="L19">
        <f t="shared" si="7"/>
        <v>70483.321446981834</v>
      </c>
      <c r="M19">
        <f t="shared" si="7"/>
        <v>7107.8540501197194</v>
      </c>
      <c r="N19">
        <f t="shared" si="7"/>
        <v>17112.527496425162</v>
      </c>
      <c r="O19">
        <v>-4.3654009454020821</v>
      </c>
      <c r="P19" s="37">
        <f t="shared" si="2"/>
        <v>0.41535968614832397</v>
      </c>
      <c r="Q19" s="37">
        <f t="shared" si="3"/>
        <v>2.2839930776211825E-2</v>
      </c>
      <c r="R19" s="37">
        <f t="shared" si="4"/>
        <v>18.185680605517778</v>
      </c>
      <c r="S19" s="37">
        <f t="shared" si="5"/>
        <v>2.9006345044923849</v>
      </c>
      <c r="T19" s="37">
        <f t="shared" si="6"/>
        <v>14.203712172446245</v>
      </c>
    </row>
    <row r="20" spans="1:20" x14ac:dyDescent="0.3">
      <c r="A20">
        <v>1999</v>
      </c>
      <c r="B20" s="1">
        <v>2952963</v>
      </c>
      <c r="C20" s="2">
        <v>7874688</v>
      </c>
      <c r="D20" s="1">
        <v>148131</v>
      </c>
      <c r="E20" s="1">
        <v>6314823</v>
      </c>
      <c r="F20" s="2">
        <v>682924</v>
      </c>
      <c r="G20" s="1">
        <v>1600524</v>
      </c>
      <c r="H20">
        <v>126754823.99999997</v>
      </c>
      <c r="I20">
        <f t="shared" si="0"/>
        <v>34275.069596789675</v>
      </c>
      <c r="J20">
        <f t="shared" si="7"/>
        <v>91401.578432579263</v>
      </c>
      <c r="K20">
        <f t="shared" si="7"/>
        <v>1719.3579243769909</v>
      </c>
      <c r="L20">
        <f t="shared" si="7"/>
        <v>73296.210557466591</v>
      </c>
      <c r="M20">
        <f t="shared" si="7"/>
        <v>7926.7053563888185</v>
      </c>
      <c r="N20">
        <f t="shared" si="7"/>
        <v>18577.297274409535</v>
      </c>
      <c r="O20">
        <v>-4.8706557856531756</v>
      </c>
      <c r="P20" s="37">
        <f t="shared" si="2"/>
        <v>0.42668775975867901</v>
      </c>
      <c r="Q20" s="37">
        <f t="shared" si="3"/>
        <v>2.3457664609126811E-2</v>
      </c>
      <c r="R20" s="37">
        <f t="shared" si="4"/>
        <v>18.189694791384522</v>
      </c>
      <c r="S20" s="37">
        <f t="shared" si="5"/>
        <v>2.9008552134659276</v>
      </c>
      <c r="T20" s="37">
        <f t="shared" si="6"/>
        <v>14.285841633593591</v>
      </c>
    </row>
    <row r="21" spans="1:20" x14ac:dyDescent="0.3">
      <c r="A21">
        <v>2000</v>
      </c>
      <c r="B21" s="1">
        <v>3216437</v>
      </c>
      <c r="C21" s="2">
        <v>8291521</v>
      </c>
      <c r="D21" s="1">
        <v>159219</v>
      </c>
      <c r="E21" s="1">
        <v>6628994</v>
      </c>
      <c r="F21" s="2">
        <v>779000</v>
      </c>
      <c r="G21" s="1">
        <v>1714942</v>
      </c>
      <c r="H21">
        <v>129193327.00000003</v>
      </c>
      <c r="I21">
        <f t="shared" si="0"/>
        <v>37333.214818028333</v>
      </c>
      <c r="J21">
        <f t="shared" si="7"/>
        <v>96239.763023865584</v>
      </c>
      <c r="K21">
        <f t="shared" si="7"/>
        <v>1848.0564457229082</v>
      </c>
      <c r="L21">
        <f t="shared" si="7"/>
        <v>76942.796339372086</v>
      </c>
      <c r="M21">
        <f t="shared" si="7"/>
        <v>9041.8604011967491</v>
      </c>
      <c r="N21">
        <f t="shared" si="7"/>
        <v>19905.348087482875</v>
      </c>
      <c r="O21">
        <v>-4.6333119059199994</v>
      </c>
      <c r="P21" s="37">
        <f t="shared" si="2"/>
        <v>0.4542427673938827</v>
      </c>
      <c r="Q21" s="37">
        <f t="shared" si="3"/>
        <v>2.4018576574364073E-2</v>
      </c>
      <c r="R21" s="37">
        <f t="shared" si="4"/>
        <v>18.912143523055942</v>
      </c>
      <c r="S21" s="37">
        <f t="shared" si="5"/>
        <v>2.9398042301889662</v>
      </c>
      <c r="T21" s="37">
        <f t="shared" si="6"/>
        <v>14.354889818768312</v>
      </c>
    </row>
    <row r="22" spans="1:20" x14ac:dyDescent="0.3">
      <c r="A22">
        <v>2001</v>
      </c>
      <c r="B22" s="1">
        <v>3489966</v>
      </c>
      <c r="C22" s="2">
        <v>8712498</v>
      </c>
      <c r="D22" s="1">
        <v>168332</v>
      </c>
      <c r="E22" s="1">
        <v>6902947</v>
      </c>
      <c r="F22" s="2">
        <v>858837</v>
      </c>
      <c r="G22" s="1">
        <v>1852034</v>
      </c>
      <c r="H22">
        <v>131670484.00000003</v>
      </c>
      <c r="I22">
        <f t="shared" si="0"/>
        <v>40508.068519798486</v>
      </c>
      <c r="J22">
        <f t="shared" si="7"/>
        <v>101126.0470625236</v>
      </c>
      <c r="K22">
        <f t="shared" si="7"/>
        <v>1953.8311233045588</v>
      </c>
      <c r="L22">
        <f t="shared" si="7"/>
        <v>80122.571413170619</v>
      </c>
      <c r="M22">
        <f t="shared" si="7"/>
        <v>9968.5292187196592</v>
      </c>
      <c r="N22">
        <f t="shared" si="7"/>
        <v>21496.576233979493</v>
      </c>
      <c r="O22">
        <v>-5.324898656881893</v>
      </c>
      <c r="P22" s="37">
        <f t="shared" si="2"/>
        <v>0.46372636787445587</v>
      </c>
      <c r="Q22" s="37">
        <f t="shared" si="3"/>
        <v>2.4385526935090187E-2</v>
      </c>
      <c r="R22" s="37">
        <f t="shared" si="4"/>
        <v>19.01645878347475</v>
      </c>
      <c r="S22" s="37">
        <f t="shared" si="5"/>
        <v>2.9453048559487476</v>
      </c>
      <c r="T22" s="37">
        <f t="shared" si="6"/>
        <v>14.431795052551063</v>
      </c>
    </row>
    <row r="23" spans="1:20" x14ac:dyDescent="0.3">
      <c r="A23">
        <v>2002</v>
      </c>
      <c r="B23" s="1">
        <v>3764807</v>
      </c>
      <c r="C23" s="2">
        <v>9046464</v>
      </c>
      <c r="D23" s="1">
        <v>188221</v>
      </c>
      <c r="E23" s="1">
        <v>6975924</v>
      </c>
      <c r="F23" s="2">
        <v>934063</v>
      </c>
      <c r="G23" s="1">
        <v>1991150</v>
      </c>
      <c r="H23">
        <v>134139826</v>
      </c>
      <c r="I23">
        <f t="shared" si="0"/>
        <v>43698.150618033811</v>
      </c>
      <c r="J23">
        <f t="shared" si="7"/>
        <v>105002.39359749931</v>
      </c>
      <c r="K23">
        <f t="shared" si="7"/>
        <v>2184.6829352678483</v>
      </c>
      <c r="L23">
        <f t="shared" si="7"/>
        <v>80969.616145517386</v>
      </c>
      <c r="M23">
        <f t="shared" si="7"/>
        <v>10841.678115433942</v>
      </c>
      <c r="N23">
        <f t="shared" si="7"/>
        <v>23111.296967705919</v>
      </c>
      <c r="O23">
        <v>-4.1474428567610326</v>
      </c>
      <c r="P23" s="37">
        <f t="shared" si="2"/>
        <v>0.46910729980162219</v>
      </c>
      <c r="Q23" s="37">
        <f t="shared" si="3"/>
        <v>2.6981515280269684E-2</v>
      </c>
      <c r="R23" s="37">
        <f t="shared" si="4"/>
        <v>17.386247396737513</v>
      </c>
      <c r="S23" s="37">
        <f t="shared" si="5"/>
        <v>2.8556795142080831</v>
      </c>
      <c r="T23" s="37">
        <f t="shared" si="6"/>
        <v>14.504222919234106</v>
      </c>
    </row>
    <row r="24" spans="1:20" x14ac:dyDescent="0.3">
      <c r="A24">
        <v>2003</v>
      </c>
      <c r="B24" s="1">
        <v>4172574</v>
      </c>
      <c r="C24" s="2">
        <v>9475227</v>
      </c>
      <c r="D24" s="1">
        <v>212995</v>
      </c>
      <c r="E24" s="1">
        <v>7258567</v>
      </c>
      <c r="F24" s="2">
        <v>1050565</v>
      </c>
      <c r="G24" s="1">
        <v>2144495</v>
      </c>
      <c r="H24">
        <v>136503205.50000006</v>
      </c>
      <c r="I24">
        <f t="shared" si="0"/>
        <v>48431.106061185026</v>
      </c>
      <c r="J24">
        <f t="shared" si="7"/>
        <v>109979.0498121313</v>
      </c>
      <c r="K24">
        <f t="shared" si="7"/>
        <v>2472.2349886430061</v>
      </c>
      <c r="L24">
        <f t="shared" si="7"/>
        <v>84250.25613187869</v>
      </c>
      <c r="M24">
        <f t="shared" si="7"/>
        <v>12193.917936307143</v>
      </c>
      <c r="N24">
        <f t="shared" si="7"/>
        <v>24891.173839620573</v>
      </c>
      <c r="O24">
        <v>-4.7955875082754318</v>
      </c>
      <c r="P24" s="37">
        <f t="shared" si="2"/>
        <v>0.48988922800006529</v>
      </c>
      <c r="Q24" s="37">
        <f t="shared" si="3"/>
        <v>2.9343946263773551E-2</v>
      </c>
      <c r="R24" s="37">
        <f t="shared" si="4"/>
        <v>16.694728909207964</v>
      </c>
      <c r="S24" s="37">
        <f t="shared" si="5"/>
        <v>2.8150930354205941</v>
      </c>
      <c r="T24" s="37">
        <f t="shared" si="6"/>
        <v>14.578414651390538</v>
      </c>
    </row>
    <row r="25" spans="1:20" x14ac:dyDescent="0.3">
      <c r="A25">
        <v>2004</v>
      </c>
      <c r="B25" s="1">
        <v>4591529</v>
      </c>
      <c r="C25" s="2">
        <v>9971683</v>
      </c>
      <c r="D25" s="1">
        <v>236487</v>
      </c>
      <c r="E25" s="1">
        <v>7691865</v>
      </c>
      <c r="F25" s="2">
        <v>1170781</v>
      </c>
      <c r="G25" s="1">
        <v>2321340</v>
      </c>
      <c r="H25">
        <v>138789724.99999991</v>
      </c>
      <c r="I25">
        <f t="shared" si="0"/>
        <v>53293.920726632241</v>
      </c>
      <c r="J25">
        <f t="shared" si="7"/>
        <v>115741.41932090734</v>
      </c>
      <c r="K25">
        <f t="shared" si="7"/>
        <v>2744.9068558380181</v>
      </c>
      <c r="L25">
        <f t="shared" si="7"/>
        <v>89279.55013459723</v>
      </c>
      <c r="M25">
        <f t="shared" si="7"/>
        <v>13589.266190466666</v>
      </c>
      <c r="N25">
        <f t="shared" si="7"/>
        <v>26943.815434806245</v>
      </c>
      <c r="O25">
        <v>-4.5652162569724553</v>
      </c>
      <c r="P25" s="37">
        <f t="shared" si="2"/>
        <v>0.50435567387801872</v>
      </c>
      <c r="Q25" s="37">
        <f t="shared" si="3"/>
        <v>3.074507937931828E-2</v>
      </c>
      <c r="R25" s="37">
        <f t="shared" si="4"/>
        <v>16.404435573430025</v>
      </c>
      <c r="S25" s="37">
        <f t="shared" si="5"/>
        <v>2.7975517600564688</v>
      </c>
      <c r="T25" s="37">
        <f t="shared" si="6"/>
        <v>14.657655163110677</v>
      </c>
    </row>
    <row r="26" spans="1:20" x14ac:dyDescent="0.3">
      <c r="A26">
        <v>2005</v>
      </c>
      <c r="B26" s="1">
        <v>5115978</v>
      </c>
      <c r="C26" s="2">
        <v>10623427</v>
      </c>
      <c r="D26" s="1">
        <v>263796</v>
      </c>
      <c r="E26" s="1">
        <v>8209665</v>
      </c>
      <c r="F26" s="2">
        <v>1348426</v>
      </c>
      <c r="G26" s="1">
        <v>2547547</v>
      </c>
      <c r="H26">
        <v>140912589.50000003</v>
      </c>
      <c r="I26">
        <f t="shared" si="0"/>
        <v>59381.205252366817</v>
      </c>
      <c r="J26">
        <f t="shared" si="7"/>
        <v>123306.21812105826</v>
      </c>
      <c r="K26">
        <f t="shared" si="7"/>
        <v>3061.8826782979436</v>
      </c>
      <c r="L26">
        <f t="shared" si="7"/>
        <v>95289.659654160365</v>
      </c>
      <c r="M26">
        <f t="shared" si="7"/>
        <v>15651.193393253056</v>
      </c>
      <c r="N26">
        <f t="shared" si="7"/>
        <v>29569.40223297507</v>
      </c>
      <c r="O26">
        <v>-5.6112510686084685</v>
      </c>
      <c r="P26" s="37">
        <f t="shared" si="2"/>
        <v>0.52930367918629173</v>
      </c>
      <c r="Q26" s="37">
        <f t="shared" si="3"/>
        <v>3.2132370809283939E-2</v>
      </c>
      <c r="R26" s="37">
        <f t="shared" si="4"/>
        <v>16.472599620111477</v>
      </c>
      <c r="S26" s="37">
        <f t="shared" si="5"/>
        <v>2.8016983714495014</v>
      </c>
      <c r="T26" s="37">
        <f t="shared" si="6"/>
        <v>14.750641493369082</v>
      </c>
    </row>
    <row r="27" spans="1:20" x14ac:dyDescent="0.3">
      <c r="A27">
        <v>2006</v>
      </c>
      <c r="B27" s="1">
        <v>5777980</v>
      </c>
      <c r="C27" s="2">
        <v>11332215</v>
      </c>
      <c r="D27" s="1">
        <v>312876</v>
      </c>
      <c r="E27" s="1">
        <v>8788254</v>
      </c>
      <c r="F27" s="2">
        <v>1541432</v>
      </c>
      <c r="G27" s="1">
        <v>2799513</v>
      </c>
      <c r="H27">
        <v>142628831.00000009</v>
      </c>
      <c r="I27">
        <f t="shared" si="0"/>
        <v>67065.068755977918</v>
      </c>
      <c r="J27">
        <f t="shared" si="7"/>
        <v>131533.12717117823</v>
      </c>
      <c r="K27">
        <f t="shared" si="7"/>
        <v>3631.5547046018419</v>
      </c>
      <c r="L27">
        <f t="shared" si="7"/>
        <v>102005.34767427338</v>
      </c>
      <c r="M27">
        <f t="shared" si="7"/>
        <v>17891.41586898268</v>
      </c>
      <c r="N27">
        <f t="shared" si="7"/>
        <v>32493.973988877435</v>
      </c>
      <c r="O27">
        <v>-5.4049973020145838</v>
      </c>
      <c r="P27" s="37">
        <f t="shared" si="2"/>
        <v>0.5506071948942548</v>
      </c>
      <c r="Q27" s="37">
        <f t="shared" si="3"/>
        <v>3.5601610968458583E-2</v>
      </c>
      <c r="R27" s="37">
        <f t="shared" si="4"/>
        <v>15.465794381666264</v>
      </c>
      <c r="S27" s="37">
        <f t="shared" si="5"/>
        <v>2.7386307712365925</v>
      </c>
      <c r="T27" s="37">
        <f t="shared" si="6"/>
        <v>14.844956031446676</v>
      </c>
    </row>
    <row r="28" spans="1:20" x14ac:dyDescent="0.3">
      <c r="A28">
        <v>2007</v>
      </c>
      <c r="B28" s="1">
        <v>6586128</v>
      </c>
      <c r="C28" s="2">
        <v>12132105</v>
      </c>
      <c r="D28" s="1">
        <v>351352</v>
      </c>
      <c r="E28" s="1">
        <v>9441563</v>
      </c>
      <c r="F28" s="2">
        <v>1760920</v>
      </c>
      <c r="G28" s="1">
        <v>3002802</v>
      </c>
      <c r="H28">
        <v>144135934.00000003</v>
      </c>
      <c r="I28">
        <f t="shared" si="0"/>
        <v>76445.250270106742</v>
      </c>
      <c r="J28">
        <f t="shared" si="7"/>
        <v>140817.45800084865</v>
      </c>
      <c r="K28">
        <f t="shared" si="7"/>
        <v>4078.1460021582548</v>
      </c>
      <c r="L28">
        <f t="shared" si="7"/>
        <v>109588.3114442932</v>
      </c>
      <c r="M28">
        <f t="shared" si="7"/>
        <v>20439.015170314997</v>
      </c>
      <c r="N28">
        <f t="shared" si="7"/>
        <v>34853.551343304753</v>
      </c>
      <c r="O28">
        <v>-5.9517129601925935</v>
      </c>
      <c r="P28" s="37">
        <f t="shared" si="2"/>
        <v>0.586425611811901</v>
      </c>
      <c r="Q28" s="37">
        <f t="shared" si="3"/>
        <v>3.7213330038681096E-2</v>
      </c>
      <c r="R28" s="37">
        <f t="shared" si="4"/>
        <v>15.758482543818186</v>
      </c>
      <c r="S28" s="37">
        <f t="shared" si="5"/>
        <v>2.7573787945032828</v>
      </c>
      <c r="T28" s="37">
        <f t="shared" si="6"/>
        <v>14.915056410725787</v>
      </c>
    </row>
    <row r="29" spans="1:20" x14ac:dyDescent="0.3">
      <c r="A29">
        <v>2008</v>
      </c>
      <c r="B29" s="1">
        <v>7531067</v>
      </c>
      <c r="C29" s="2">
        <v>12861700</v>
      </c>
      <c r="D29" s="1">
        <v>388180</v>
      </c>
      <c r="E29" s="1">
        <v>9817365</v>
      </c>
      <c r="F29" s="2">
        <v>2017682</v>
      </c>
      <c r="G29" s="1">
        <v>3301733</v>
      </c>
      <c r="H29">
        <v>145421318.00000006</v>
      </c>
      <c r="I29">
        <f t="shared" si="0"/>
        <v>87413.166220872416</v>
      </c>
      <c r="J29">
        <f t="shared" si="7"/>
        <v>149285.87409765372</v>
      </c>
      <c r="K29">
        <f t="shared" si="7"/>
        <v>4505.6089480571945</v>
      </c>
      <c r="L29">
        <f t="shared" si="7"/>
        <v>113950.24882874833</v>
      </c>
      <c r="M29">
        <f t="shared" si="7"/>
        <v>23419.254143783648</v>
      </c>
      <c r="N29">
        <f t="shared" si="7"/>
        <v>38323.246300416627</v>
      </c>
      <c r="O29">
        <v>-7.3031970684075356</v>
      </c>
      <c r="P29" s="37">
        <f t="shared" si="2"/>
        <v>0.61109786890702544</v>
      </c>
      <c r="Q29" s="37">
        <f t="shared" si="3"/>
        <v>3.9540141371946544E-2</v>
      </c>
      <c r="R29" s="37">
        <f t="shared" si="4"/>
        <v>15.455126049210213</v>
      </c>
      <c r="S29" s="37">
        <f t="shared" si="5"/>
        <v>2.7379407314363085</v>
      </c>
      <c r="T29" s="37">
        <f t="shared" si="6"/>
        <v>15.00995804010806</v>
      </c>
    </row>
    <row r="30" spans="1:20" x14ac:dyDescent="0.3">
      <c r="A30">
        <v>2009</v>
      </c>
      <c r="B30" s="1">
        <v>8446153</v>
      </c>
      <c r="C30" s="2">
        <v>13510591</v>
      </c>
      <c r="D30" s="1">
        <v>428241</v>
      </c>
      <c r="E30" s="1">
        <v>10042353</v>
      </c>
      <c r="F30" s="2">
        <v>2263950</v>
      </c>
      <c r="G30" s="1">
        <v>3547180</v>
      </c>
      <c r="H30">
        <v>146706809.99999997</v>
      </c>
      <c r="I30">
        <f t="shared" si="0"/>
        <v>98034.578117007884</v>
      </c>
      <c r="J30">
        <f t="shared" si="7"/>
        <v>156817.5580996986</v>
      </c>
      <c r="K30">
        <f t="shared" si="7"/>
        <v>4970.5973556725266</v>
      </c>
      <c r="L30">
        <f t="shared" si="7"/>
        <v>116561.68668233555</v>
      </c>
      <c r="M30">
        <f t="shared" si="7"/>
        <v>26277.689159549915</v>
      </c>
      <c r="N30">
        <f t="shared" si="7"/>
        <v>41172.15196138266</v>
      </c>
      <c r="O30">
        <v>-6.2125304117963589</v>
      </c>
      <c r="P30" s="37">
        <f t="shared" si="2"/>
        <v>0.63823939016345377</v>
      </c>
      <c r="Q30" s="37">
        <f t="shared" si="3"/>
        <v>4.2643492018255083E-2</v>
      </c>
      <c r="R30" s="37">
        <f t="shared" si="4"/>
        <v>14.966865046845422</v>
      </c>
      <c r="S30" s="37">
        <f t="shared" si="5"/>
        <v>2.7058387607926173</v>
      </c>
      <c r="T30" s="37">
        <f t="shared" si="6"/>
        <v>15.081663479578403</v>
      </c>
    </row>
    <row r="31" spans="1:20" x14ac:dyDescent="0.3">
      <c r="A31">
        <v>2010</v>
      </c>
      <c r="B31" s="1">
        <v>9553827</v>
      </c>
      <c r="C31" s="2">
        <v>14263375</v>
      </c>
      <c r="D31" s="1">
        <v>482650</v>
      </c>
      <c r="E31" s="1">
        <v>10504706</v>
      </c>
      <c r="F31" s="2">
        <v>2563132</v>
      </c>
      <c r="G31" s="1">
        <v>3848292</v>
      </c>
      <c r="H31">
        <v>148391139.49999997</v>
      </c>
      <c r="I31">
        <f t="shared" si="0"/>
        <v>110891.3607589016</v>
      </c>
      <c r="J31">
        <f t="shared" si="7"/>
        <v>165555.12913981991</v>
      </c>
      <c r="K31">
        <f t="shared" si="7"/>
        <v>5602.1231356066901</v>
      </c>
      <c r="L31">
        <f t="shared" si="7"/>
        <v>121928.2223461026</v>
      </c>
      <c r="M31">
        <f t="shared" si="7"/>
        <v>29750.297476046511</v>
      </c>
      <c r="N31">
        <f t="shared" si="7"/>
        <v>44667.161806215983</v>
      </c>
      <c r="O31">
        <v>-5.7546172994489169</v>
      </c>
      <c r="P31" s="37">
        <f t="shared" si="2"/>
        <v>0.66604405279017287</v>
      </c>
      <c r="Q31" s="37">
        <f t="shared" si="3"/>
        <v>4.5946074073848424E-2</v>
      </c>
      <c r="R31" s="37">
        <f t="shared" si="4"/>
        <v>14.496212488571938</v>
      </c>
      <c r="S31" s="37">
        <f t="shared" si="5"/>
        <v>2.6738874076211658</v>
      </c>
      <c r="T31" s="37">
        <f t="shared" si="6"/>
        <v>15.163139971464604</v>
      </c>
    </row>
    <row r="32" spans="1:20" x14ac:dyDescent="0.3">
      <c r="A32">
        <v>2011</v>
      </c>
      <c r="B32" s="1">
        <v>10970839</v>
      </c>
      <c r="C32" s="2">
        <v>15185413</v>
      </c>
      <c r="D32" s="1">
        <v>556652</v>
      </c>
      <c r="E32" s="1">
        <v>11186638</v>
      </c>
      <c r="F32" s="2">
        <v>3072904</v>
      </c>
      <c r="G32" s="1">
        <v>4213326</v>
      </c>
      <c r="H32">
        <v>150211005.50000006</v>
      </c>
      <c r="I32">
        <f t="shared" si="0"/>
        <v>127338.63250578301</v>
      </c>
      <c r="J32">
        <f t="shared" si="7"/>
        <v>176257.2329660056</v>
      </c>
      <c r="K32">
        <f t="shared" si="7"/>
        <v>6461.0650526918789</v>
      </c>
      <c r="L32">
        <f t="shared" si="7"/>
        <v>129843.41354906651</v>
      </c>
      <c r="M32">
        <f t="shared" si="7"/>
        <v>35667.22592333646</v>
      </c>
      <c r="N32">
        <f t="shared" si="7"/>
        <v>48904.114912365476</v>
      </c>
      <c r="O32">
        <v>-7.5766999247020834</v>
      </c>
      <c r="P32" s="37">
        <f t="shared" si="2"/>
        <v>0.7293297504157048</v>
      </c>
      <c r="Q32" s="37">
        <f t="shared" si="3"/>
        <v>4.9760437407557125E-2</v>
      </c>
      <c r="R32" s="37">
        <f t="shared" si="4"/>
        <v>14.656819521946995</v>
      </c>
      <c r="S32" s="37">
        <f t="shared" si="5"/>
        <v>2.6849057235318821</v>
      </c>
      <c r="T32" s="37">
        <f t="shared" si="6"/>
        <v>15.253762917507032</v>
      </c>
    </row>
    <row r="33" spans="1:20" x14ac:dyDescent="0.3">
      <c r="A33">
        <v>2012</v>
      </c>
      <c r="B33" s="1">
        <v>12640431</v>
      </c>
      <c r="C33" s="2">
        <v>16175725</v>
      </c>
      <c r="D33" s="1">
        <v>634055</v>
      </c>
      <c r="E33" s="1">
        <v>11646885</v>
      </c>
      <c r="F33" s="2">
        <v>3646997</v>
      </c>
      <c r="G33" s="1">
        <v>4656503</v>
      </c>
      <c r="H33">
        <v>152090649.5</v>
      </c>
      <c r="I33">
        <f t="shared" si="0"/>
        <v>146717.60271240032</v>
      </c>
      <c r="J33">
        <f t="shared" si="7"/>
        <v>187751.79375885535</v>
      </c>
      <c r="K33">
        <f t="shared" si="7"/>
        <v>7359.48240908961</v>
      </c>
      <c r="L33">
        <f t="shared" si="7"/>
        <v>135185.50485082468</v>
      </c>
      <c r="M33">
        <f t="shared" si="7"/>
        <v>42330.728828733438</v>
      </c>
      <c r="N33">
        <f t="shared" si="7"/>
        <v>54048.074561943351</v>
      </c>
      <c r="O33">
        <v>-7.7877450207003447</v>
      </c>
      <c r="P33" s="37">
        <f t="shared" si="2"/>
        <v>0.78320512195525271</v>
      </c>
      <c r="Q33" s="37">
        <f t="shared" si="3"/>
        <v>5.4439878130504424E-2</v>
      </c>
      <c r="R33" s="37">
        <f t="shared" si="4"/>
        <v>14.38660681931978</v>
      </c>
      <c r="S33" s="37">
        <f t="shared" si="5"/>
        <v>2.6662976917956405</v>
      </c>
      <c r="T33" s="37">
        <f t="shared" si="6"/>
        <v>15.353775295204352</v>
      </c>
    </row>
    <row r="34" spans="1:20" x14ac:dyDescent="0.3">
      <c r="A34">
        <v>2013</v>
      </c>
      <c r="B34" s="1">
        <v>14362061</v>
      </c>
      <c r="C34" s="2">
        <v>17148463</v>
      </c>
      <c r="D34" s="1">
        <v>731392</v>
      </c>
      <c r="E34" s="1">
        <v>12244069</v>
      </c>
      <c r="F34" s="2">
        <v>4156188</v>
      </c>
      <c r="G34" s="1">
        <v>4898572</v>
      </c>
      <c r="H34">
        <v>154030139.50000018</v>
      </c>
      <c r="I34">
        <f t="shared" si="0"/>
        <v>166700.5784794252</v>
      </c>
      <c r="J34">
        <f t="shared" ref="J34:N42" si="8">(C34/$H$2)*1000000</f>
        <v>199042.37296673638</v>
      </c>
      <c r="K34">
        <f t="shared" si="8"/>
        <v>8489.2738928781691</v>
      </c>
      <c r="L34">
        <f t="shared" si="8"/>
        <v>142117.02521260679</v>
      </c>
      <c r="M34">
        <f t="shared" si="8"/>
        <v>48240.913603503359</v>
      </c>
      <c r="N34">
        <f t="shared" si="8"/>
        <v>56857.771744815363</v>
      </c>
      <c r="O34">
        <v>-7.2206545032384151</v>
      </c>
      <c r="P34" s="37">
        <f t="shared" si="2"/>
        <v>0.8484488949024328</v>
      </c>
      <c r="Q34" s="37">
        <f t="shared" si="3"/>
        <v>5.973439058535198E-2</v>
      </c>
      <c r="R34" s="37">
        <f t="shared" si="4"/>
        <v>14.203692154356535</v>
      </c>
      <c r="S34" s="37">
        <f t="shared" si="5"/>
        <v>2.6535019416804255</v>
      </c>
      <c r="T34" s="37">
        <f t="shared" si="6"/>
        <v>15.404454292035869</v>
      </c>
    </row>
    <row r="35" spans="1:20" x14ac:dyDescent="0.3">
      <c r="A35">
        <v>2014</v>
      </c>
      <c r="B35" s="1">
        <v>16096052</v>
      </c>
      <c r="C35" s="2">
        <v>18187855</v>
      </c>
      <c r="D35" s="1">
        <v>855166</v>
      </c>
      <c r="E35" s="1">
        <v>12734516</v>
      </c>
      <c r="F35" s="2">
        <v>4689982</v>
      </c>
      <c r="G35" s="1">
        <v>5380212</v>
      </c>
      <c r="H35">
        <v>155961298.49999985</v>
      </c>
      <c r="I35">
        <f t="shared" si="0"/>
        <v>186827.02849089057</v>
      </c>
      <c r="J35">
        <f t="shared" si="8"/>
        <v>211106.60578589002</v>
      </c>
      <c r="K35">
        <f t="shared" si="8"/>
        <v>9925.9198868418734</v>
      </c>
      <c r="L35">
        <f t="shared" si="8"/>
        <v>147809.64820129197</v>
      </c>
      <c r="M35">
        <f t="shared" si="8"/>
        <v>54436.665633023804</v>
      </c>
      <c r="N35">
        <f t="shared" si="8"/>
        <v>62448.171800826152</v>
      </c>
      <c r="O35">
        <v>-6.5347602067881922</v>
      </c>
      <c r="P35" s="37">
        <f t="shared" si="2"/>
        <v>0.87170951627928417</v>
      </c>
      <c r="Q35" s="37">
        <f t="shared" si="3"/>
        <v>6.7153396328529485E-2</v>
      </c>
      <c r="R35" s="37">
        <f t="shared" si="4"/>
        <v>12.980870126280518</v>
      </c>
      <c r="S35" s="37">
        <f t="shared" si="5"/>
        <v>2.5634767449521352</v>
      </c>
      <c r="T35" s="37">
        <f t="shared" si="6"/>
        <v>15.498238336566063</v>
      </c>
    </row>
    <row r="36" spans="1:20" x14ac:dyDescent="0.3">
      <c r="A36">
        <v>2015</v>
      </c>
      <c r="B36" s="1">
        <v>18157997</v>
      </c>
      <c r="C36" s="2">
        <v>19379632</v>
      </c>
      <c r="D36" s="1">
        <v>976774</v>
      </c>
      <c r="E36" s="1">
        <v>13475299</v>
      </c>
      <c r="F36" s="2">
        <v>5346102</v>
      </c>
      <c r="G36" s="1">
        <v>5760603</v>
      </c>
      <c r="H36">
        <v>157829999.49999994</v>
      </c>
      <c r="I36">
        <f t="shared" si="0"/>
        <v>210760.04369621232</v>
      </c>
      <c r="J36">
        <f t="shared" si="8"/>
        <v>224939.57274783746</v>
      </c>
      <c r="K36">
        <f t="shared" si="8"/>
        <v>11337.425098226644</v>
      </c>
      <c r="L36">
        <f t="shared" si="8"/>
        <v>156407.92352039303</v>
      </c>
      <c r="M36">
        <f t="shared" si="8"/>
        <v>62052.256706750646</v>
      </c>
      <c r="N36">
        <f t="shared" si="8"/>
        <v>66863.373751880878</v>
      </c>
      <c r="O36">
        <v>-7.4126487339410945</v>
      </c>
      <c r="P36" s="37">
        <f t="shared" si="2"/>
        <v>0.92804555356444451</v>
      </c>
      <c r="Q36" s="37">
        <f t="shared" si="3"/>
        <v>7.2486258004367837E-2</v>
      </c>
      <c r="R36" s="37">
        <f t="shared" si="4"/>
        <v>12.803055077122657</v>
      </c>
      <c r="S36" s="37">
        <f t="shared" si="5"/>
        <v>2.5496838203467407</v>
      </c>
      <c r="T36" s="37">
        <f t="shared" si="6"/>
        <v>15.566552714692721</v>
      </c>
    </row>
    <row r="37" spans="1:20" x14ac:dyDescent="0.3">
      <c r="A37">
        <v>2016</v>
      </c>
      <c r="B37" s="1">
        <v>20758212</v>
      </c>
      <c r="C37" s="2">
        <v>20758212</v>
      </c>
      <c r="D37" s="1">
        <v>1217531</v>
      </c>
      <c r="E37" s="1">
        <v>13879862</v>
      </c>
      <c r="F37" s="2">
        <v>6277233</v>
      </c>
      <c r="G37" s="1">
        <v>6277233</v>
      </c>
      <c r="H37">
        <v>159784568.5</v>
      </c>
      <c r="I37">
        <f t="shared" si="0"/>
        <v>240940.7639055805</v>
      </c>
      <c r="J37">
        <f t="shared" si="8"/>
        <v>240940.7639055805</v>
      </c>
      <c r="K37">
        <f t="shared" si="8"/>
        <v>14131.89388463348</v>
      </c>
      <c r="L37">
        <f t="shared" si="8"/>
        <v>161103.69010510339</v>
      </c>
      <c r="M37">
        <f t="shared" si="8"/>
        <v>72859.903070327971</v>
      </c>
      <c r="N37">
        <f t="shared" si="8"/>
        <v>72859.903070327971</v>
      </c>
      <c r="O37">
        <v>-3.491741171722361</v>
      </c>
      <c r="P37" s="37">
        <f t="shared" si="2"/>
        <v>1</v>
      </c>
      <c r="Q37" s="37">
        <f t="shared" si="3"/>
        <v>8.771924389449981E-2</v>
      </c>
      <c r="R37" s="37">
        <f t="shared" si="4"/>
        <v>11.400007063475181</v>
      </c>
      <c r="S37" s="37">
        <f t="shared" si="5"/>
        <v>2.4336139750033441</v>
      </c>
      <c r="T37" s="37">
        <f t="shared" si="6"/>
        <v>15.652439836253894</v>
      </c>
    </row>
    <row r="38" spans="1:20" x14ac:dyDescent="0.3">
      <c r="A38">
        <v>2017</v>
      </c>
      <c r="B38" s="1">
        <v>23243073</v>
      </c>
      <c r="C38" s="2">
        <v>22126229</v>
      </c>
      <c r="D38" s="1">
        <v>1399775</v>
      </c>
      <c r="E38" s="1">
        <v>14750010</v>
      </c>
      <c r="F38" s="2">
        <v>7193004</v>
      </c>
      <c r="G38" s="1">
        <v>6801983</v>
      </c>
      <c r="H38">
        <v>161793963.49999991</v>
      </c>
      <c r="I38">
        <f t="shared" si="0"/>
        <v>269782.56914098246</v>
      </c>
      <c r="J38">
        <f t="shared" si="8"/>
        <v>256819.35022196555</v>
      </c>
      <c r="K38">
        <f t="shared" si="8"/>
        <v>16247.201724114482</v>
      </c>
      <c r="L38">
        <f t="shared" si="8"/>
        <v>171203.50620828767</v>
      </c>
      <c r="M38">
        <f t="shared" si="8"/>
        <v>83489.265767971534</v>
      </c>
      <c r="N38">
        <f t="shared" si="8"/>
        <v>78950.681305922306</v>
      </c>
      <c r="O38">
        <v>-4.3602368912336544</v>
      </c>
      <c r="P38" s="37">
        <f t="shared" si="2"/>
        <v>1.0574863242086903</v>
      </c>
      <c r="Q38" s="37">
        <f t="shared" si="3"/>
        <v>9.4899935661060572E-2</v>
      </c>
      <c r="R38" s="37">
        <f t="shared" si="4"/>
        <v>11.143172193346375</v>
      </c>
      <c r="S38" s="37">
        <f t="shared" si="5"/>
        <v>2.4108269509964373</v>
      </c>
      <c r="T38" s="37">
        <f t="shared" si="6"/>
        <v>15.732724745281233</v>
      </c>
    </row>
    <row r="39" spans="1:20" x14ac:dyDescent="0.3">
      <c r="A39">
        <v>2018</v>
      </c>
      <c r="B39" s="1">
        <v>26392479</v>
      </c>
      <c r="C39" s="2">
        <v>23745740</v>
      </c>
      <c r="D39" s="1">
        <v>1572772</v>
      </c>
      <c r="E39" s="1">
        <v>16138461</v>
      </c>
      <c r="F39" s="2">
        <v>8398768</v>
      </c>
      <c r="G39" s="1">
        <v>7627262</v>
      </c>
      <c r="H39">
        <v>163683958.00000012</v>
      </c>
      <c r="I39">
        <f t="shared" si="0"/>
        <v>306337.75450515636</v>
      </c>
      <c r="J39">
        <f t="shared" si="8"/>
        <v>275617.02978576859</v>
      </c>
      <c r="K39">
        <f t="shared" si="8"/>
        <v>18255.179546740714</v>
      </c>
      <c r="L39">
        <f t="shared" si="8"/>
        <v>187319.27015681402</v>
      </c>
      <c r="M39">
        <f t="shared" si="8"/>
        <v>97484.579971807994</v>
      </c>
      <c r="N39">
        <f t="shared" si="8"/>
        <v>88529.702499810955</v>
      </c>
      <c r="O39">
        <v>-7.1650558354100928</v>
      </c>
      <c r="P39" s="37">
        <f t="shared" si="2"/>
        <v>1.1011511076976246</v>
      </c>
      <c r="Q39" s="37">
        <f t="shared" si="3"/>
        <v>9.7454893623375866E-2</v>
      </c>
      <c r="R39" s="37">
        <f t="shared" si="4"/>
        <v>11.299084804844512</v>
      </c>
      <c r="S39" s="37">
        <f t="shared" si="5"/>
        <v>2.4247217317166445</v>
      </c>
      <c r="T39" s="37">
        <f t="shared" si="6"/>
        <v>15.847239492201842</v>
      </c>
    </row>
    <row r="40" spans="1:20" x14ac:dyDescent="0.3">
      <c r="A40">
        <v>2019</v>
      </c>
      <c r="B40" s="1">
        <v>29514288</v>
      </c>
      <c r="C40" s="2">
        <v>25617356</v>
      </c>
      <c r="D40" s="1">
        <v>1841157</v>
      </c>
      <c r="E40" s="1">
        <v>16922051</v>
      </c>
      <c r="F40" s="2">
        <v>9507653</v>
      </c>
      <c r="G40" s="1">
        <v>8152038</v>
      </c>
      <c r="H40">
        <v>165516222</v>
      </c>
      <c r="I40">
        <f t="shared" si="0"/>
        <v>342572.62122813408</v>
      </c>
      <c r="J40">
        <f t="shared" si="8"/>
        <v>297340.8944797946</v>
      </c>
      <c r="K40">
        <f t="shared" si="8"/>
        <v>21370.326791638261</v>
      </c>
      <c r="L40">
        <f t="shared" si="8"/>
        <v>196414.40673161985</v>
      </c>
      <c r="M40">
        <f t="shared" si="8"/>
        <v>110355.4187022073</v>
      </c>
      <c r="N40">
        <f t="shared" si="8"/>
        <v>94620.782517652318</v>
      </c>
      <c r="O40">
        <v>-5.3885398206326194</v>
      </c>
      <c r="P40" s="37">
        <f t="shared" si="2"/>
        <v>1.1662915457459839</v>
      </c>
      <c r="Q40" s="37">
        <f t="shared" si="3"/>
        <v>0.10880223679741895</v>
      </c>
      <c r="R40" s="37">
        <f t="shared" si="4"/>
        <v>10.719371035703295</v>
      </c>
      <c r="S40" s="37">
        <f t="shared" si="5"/>
        <v>2.3720524818787814</v>
      </c>
      <c r="T40" s="37">
        <f t="shared" si="6"/>
        <v>15.91377851530661</v>
      </c>
    </row>
    <row r="41" spans="1:20" x14ac:dyDescent="0.3">
      <c r="A41">
        <v>2020</v>
      </c>
      <c r="B41" s="1">
        <v>31704694</v>
      </c>
      <c r="C41" s="2">
        <v>26500649</v>
      </c>
      <c r="D41" s="1">
        <v>1893153</v>
      </c>
      <c r="E41" s="1">
        <v>17429171</v>
      </c>
      <c r="F41" s="2">
        <v>9926087</v>
      </c>
      <c r="G41" s="1">
        <v>8473708</v>
      </c>
      <c r="H41">
        <v>167420950.49999994</v>
      </c>
      <c r="I41">
        <f t="shared" si="0"/>
        <v>367996.68448095024</v>
      </c>
      <c r="J41">
        <f t="shared" si="8"/>
        <v>307593.28472286812</v>
      </c>
      <c r="K41">
        <f t="shared" si="8"/>
        <v>21973.844857646767</v>
      </c>
      <c r="L41">
        <f t="shared" si="8"/>
        <v>202300.55338971346</v>
      </c>
      <c r="M41">
        <f t="shared" si="8"/>
        <v>115212.18611570456</v>
      </c>
      <c r="N41">
        <f t="shared" si="8"/>
        <v>98354.409263805021</v>
      </c>
      <c r="O41">
        <v>-5.385871083131379</v>
      </c>
      <c r="P41" s="37">
        <f t="shared" si="2"/>
        <v>1.1713982827824607</v>
      </c>
      <c r="Q41" s="37">
        <f t="shared" si="3"/>
        <v>0.10861979608783459</v>
      </c>
      <c r="R41" s="37">
        <f t="shared" si="4"/>
        <v>10.784390368724484</v>
      </c>
      <c r="S41" s="37">
        <f t="shared" si="5"/>
        <v>2.3780997523950251</v>
      </c>
      <c r="T41" s="37">
        <f t="shared" si="6"/>
        <v>15.952478751231771</v>
      </c>
    </row>
    <row r="42" spans="1:20" x14ac:dyDescent="0.3">
      <c r="A42">
        <v>2021</v>
      </c>
      <c r="B42" s="1">
        <v>35301848</v>
      </c>
      <c r="C42" s="2">
        <v>28339444</v>
      </c>
      <c r="D42" s="1">
        <v>2076719</v>
      </c>
      <c r="E42" s="1">
        <v>18826200</v>
      </c>
      <c r="F42" s="2">
        <v>10950188</v>
      </c>
      <c r="G42" s="1">
        <v>9159297</v>
      </c>
      <c r="H42">
        <v>169356251</v>
      </c>
      <c r="I42">
        <f t="shared" si="0"/>
        <v>409748.88513513061</v>
      </c>
      <c r="J42">
        <f t="shared" si="8"/>
        <v>328936.19575806527</v>
      </c>
      <c r="K42">
        <f t="shared" si="8"/>
        <v>24104.497163687953</v>
      </c>
      <c r="L42">
        <f t="shared" si="8"/>
        <v>218515.88226573847</v>
      </c>
      <c r="M42">
        <f t="shared" si="8"/>
        <v>127098.93615258003</v>
      </c>
      <c r="N42">
        <f t="shared" si="8"/>
        <v>106312.04730051373</v>
      </c>
      <c r="O42">
        <v>-6.398446902836362</v>
      </c>
      <c r="P42" s="37">
        <f t="shared" si="2"/>
        <v>1.1955271239703222</v>
      </c>
      <c r="Q42" s="37">
        <f t="shared" si="3"/>
        <v>0.11031004663713335</v>
      </c>
      <c r="R42" s="37">
        <f t="shared" si="4"/>
        <v>10.837880686453046</v>
      </c>
      <c r="S42" s="37">
        <f t="shared" si="5"/>
        <v>2.3830474682674039</v>
      </c>
      <c r="T42" s="37">
        <f t="shared" si="6"/>
        <v>16.03027998698024</v>
      </c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06962-08E9-46E4-8604-EAEA12533E5D}">
  <dimension ref="A1:DI89"/>
  <sheetViews>
    <sheetView topLeftCell="A47" workbookViewId="0">
      <selection activeCell="L49" sqref="L49:L89"/>
    </sheetView>
  </sheetViews>
  <sheetFormatPr defaultRowHeight="14.4" x14ac:dyDescent="0.3"/>
  <sheetData>
    <row r="1" spans="1:113" x14ac:dyDescent="0.3">
      <c r="A1" s="3"/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</row>
    <row r="2" spans="1:113" x14ac:dyDescent="0.3">
      <c r="A2" s="3"/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</row>
    <row r="3" spans="1:113" x14ac:dyDescent="0.3">
      <c r="A3" s="3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</row>
    <row r="4" spans="1:113" x14ac:dyDescent="0.3">
      <c r="A4" s="3"/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</row>
    <row r="5" spans="1:113" ht="15.6" x14ac:dyDescent="0.3">
      <c r="A5" s="3"/>
      <c r="B5" s="3"/>
      <c r="C5" s="3"/>
      <c r="D5" s="4"/>
      <c r="E5" s="6" t="s">
        <v>6</v>
      </c>
      <c r="F5" s="6"/>
      <c r="G5" s="6"/>
      <c r="H5" s="6"/>
      <c r="I5" s="6"/>
      <c r="J5" s="6"/>
      <c r="K5" s="6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</row>
    <row r="6" spans="1:113" x14ac:dyDescent="0.3">
      <c r="A6" s="3"/>
      <c r="B6" s="3"/>
      <c r="C6" s="3"/>
      <c r="D6" s="4"/>
      <c r="E6" s="7" t="s">
        <v>7</v>
      </c>
      <c r="F6" s="7"/>
      <c r="G6" s="7"/>
      <c r="H6" s="7"/>
      <c r="I6" s="7"/>
      <c r="J6" s="7"/>
      <c r="K6" s="7"/>
      <c r="L6" s="7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</row>
    <row r="7" spans="1:113" x14ac:dyDescent="0.3">
      <c r="A7" s="3"/>
      <c r="B7" s="3"/>
      <c r="C7" s="3"/>
      <c r="D7" s="4"/>
      <c r="E7" s="7" t="s">
        <v>8</v>
      </c>
      <c r="F7" s="7"/>
      <c r="G7" s="7"/>
      <c r="H7" s="7"/>
      <c r="I7" s="7"/>
      <c r="J7" s="7"/>
      <c r="K7" s="7"/>
      <c r="L7" s="7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</row>
    <row r="8" spans="1:113" x14ac:dyDescent="0.3">
      <c r="A8" s="3"/>
      <c r="B8" s="3"/>
      <c r="C8" s="3"/>
      <c r="D8" s="4"/>
      <c r="E8" s="3"/>
      <c r="F8" s="3"/>
      <c r="G8" s="3"/>
      <c r="H8" s="3"/>
      <c r="I8" s="3"/>
      <c r="J8" s="3"/>
      <c r="K8" s="3"/>
      <c r="L8" s="3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</row>
    <row r="9" spans="1:113" x14ac:dyDescent="0.3">
      <c r="A9" s="3"/>
      <c r="B9" s="3"/>
      <c r="C9" s="3"/>
      <c r="D9" s="4"/>
      <c r="E9" s="8" t="s">
        <v>9</v>
      </c>
      <c r="F9" s="8"/>
      <c r="G9" s="8"/>
      <c r="H9" s="8"/>
      <c r="I9" s="8"/>
      <c r="J9" s="8"/>
      <c r="K9" s="8"/>
      <c r="L9" s="8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</row>
    <row r="10" spans="1:113" x14ac:dyDescent="0.3">
      <c r="A10" s="3"/>
      <c r="B10" s="3"/>
      <c r="C10" s="3"/>
      <c r="D10" s="4"/>
      <c r="E10" s="7" t="s">
        <v>10</v>
      </c>
      <c r="F10" s="7"/>
      <c r="G10" s="7"/>
      <c r="H10" s="7"/>
      <c r="I10" s="7"/>
      <c r="J10" s="7"/>
      <c r="K10" s="7"/>
      <c r="L10" s="7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</row>
    <row r="11" spans="1:113" x14ac:dyDescent="0.3">
      <c r="A11" s="4"/>
      <c r="B11" s="3"/>
      <c r="C11" s="3"/>
      <c r="D11" s="4"/>
      <c r="E11" s="4" t="s">
        <v>11</v>
      </c>
      <c r="F11" s="4"/>
      <c r="G11" s="4"/>
      <c r="H11" s="4"/>
      <c r="I11" s="4"/>
      <c r="J11" s="4"/>
      <c r="K11" s="4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</row>
    <row r="12" spans="1:113" x14ac:dyDescent="0.3">
      <c r="A12" s="3"/>
      <c r="B12" s="3"/>
      <c r="C12" s="3"/>
      <c r="D12" s="4"/>
      <c r="E12" s="9" t="s">
        <v>12</v>
      </c>
      <c r="F12" s="9"/>
      <c r="G12" s="9"/>
      <c r="H12" s="9"/>
      <c r="I12" s="9"/>
      <c r="J12" s="9"/>
      <c r="K12" s="9"/>
      <c r="L12" s="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</row>
    <row r="13" spans="1:113" x14ac:dyDescent="0.3">
      <c r="A13" s="3"/>
      <c r="B13" s="3"/>
      <c r="C13" s="3"/>
      <c r="D13" s="4"/>
      <c r="E13" s="10" t="s">
        <v>13</v>
      </c>
      <c r="F13" s="10"/>
      <c r="G13" s="10"/>
      <c r="H13" s="10"/>
      <c r="I13" s="10"/>
      <c r="J13" s="10"/>
      <c r="K13" s="10"/>
      <c r="L13" s="10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</row>
    <row r="14" spans="1:113" x14ac:dyDescent="0.3">
      <c r="A14" s="3"/>
      <c r="B14" s="3"/>
      <c r="C14" s="3"/>
      <c r="D14" s="4"/>
      <c r="E14" s="11" t="s">
        <v>14</v>
      </c>
      <c r="F14" s="11"/>
      <c r="G14" s="11"/>
      <c r="H14" s="11"/>
      <c r="I14" s="11"/>
      <c r="J14" s="11"/>
      <c r="K14" s="11"/>
      <c r="L14" s="1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</row>
    <row r="15" spans="1:113" x14ac:dyDescent="0.3">
      <c r="A15" s="3"/>
      <c r="B15" s="3"/>
      <c r="C15" s="3"/>
      <c r="D15" s="4"/>
      <c r="E15" s="3"/>
      <c r="F15" s="3"/>
      <c r="G15" s="3"/>
      <c r="H15" s="3"/>
      <c r="I15" s="3"/>
      <c r="J15" s="3"/>
      <c r="K15" s="3"/>
      <c r="L15" s="3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</row>
    <row r="16" spans="1:113" ht="12" customHeight="1" x14ac:dyDescent="0.3">
      <c r="A16" s="12"/>
      <c r="B16" s="12"/>
      <c r="C16" s="12"/>
      <c r="D16" s="12"/>
      <c r="E16" s="13"/>
      <c r="F16" s="14"/>
      <c r="G16" s="14"/>
      <c r="H16" s="14"/>
      <c r="I16" s="15"/>
      <c r="J16" s="13"/>
      <c r="K16" s="12"/>
      <c r="L16" s="15"/>
      <c r="M16" s="16" t="s">
        <v>15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8"/>
    </row>
    <row r="17" spans="1:113" ht="36" x14ac:dyDescent="0.3">
      <c r="A17" s="19" t="s">
        <v>16</v>
      </c>
      <c r="B17" s="19" t="s">
        <v>17</v>
      </c>
      <c r="C17" s="20" t="s">
        <v>18</v>
      </c>
      <c r="D17" s="20" t="s">
        <v>19</v>
      </c>
      <c r="E17" s="21" t="s">
        <v>20</v>
      </c>
      <c r="F17" s="22" t="s">
        <v>21</v>
      </c>
      <c r="G17" s="22" t="s">
        <v>22</v>
      </c>
      <c r="H17" s="22" t="s">
        <v>23</v>
      </c>
      <c r="I17" s="23" t="s">
        <v>24</v>
      </c>
      <c r="J17" s="21" t="s">
        <v>25</v>
      </c>
      <c r="K17" s="21" t="s">
        <v>26</v>
      </c>
      <c r="L17" s="21" t="s">
        <v>34</v>
      </c>
      <c r="M17" s="24">
        <v>0</v>
      </c>
      <c r="N17" s="24">
        <v>1</v>
      </c>
      <c r="O17" s="24">
        <v>2</v>
      </c>
      <c r="P17" s="24">
        <v>3</v>
      </c>
      <c r="Q17" s="24">
        <v>4</v>
      </c>
      <c r="R17" s="24">
        <v>5</v>
      </c>
      <c r="S17" s="24">
        <v>6</v>
      </c>
      <c r="T17" s="24">
        <v>7</v>
      </c>
      <c r="U17" s="24">
        <v>8</v>
      </c>
      <c r="V17" s="24">
        <v>9</v>
      </c>
      <c r="W17" s="24">
        <v>10</v>
      </c>
      <c r="X17" s="24">
        <v>11</v>
      </c>
      <c r="Y17" s="24">
        <v>12</v>
      </c>
      <c r="Z17" s="24">
        <v>13</v>
      </c>
      <c r="AA17" s="24">
        <v>14</v>
      </c>
      <c r="AB17" s="24">
        <v>15</v>
      </c>
      <c r="AC17" s="24">
        <v>16</v>
      </c>
      <c r="AD17" s="24">
        <v>17</v>
      </c>
      <c r="AE17" s="24">
        <v>18</v>
      </c>
      <c r="AF17" s="24">
        <v>19</v>
      </c>
      <c r="AG17" s="24">
        <v>20</v>
      </c>
      <c r="AH17" s="24">
        <v>21</v>
      </c>
      <c r="AI17" s="24">
        <v>22</v>
      </c>
      <c r="AJ17" s="24">
        <v>23</v>
      </c>
      <c r="AK17" s="24">
        <v>24</v>
      </c>
      <c r="AL17" s="24">
        <v>25</v>
      </c>
      <c r="AM17" s="24">
        <v>26</v>
      </c>
      <c r="AN17" s="24">
        <v>27</v>
      </c>
      <c r="AO17" s="24">
        <v>28</v>
      </c>
      <c r="AP17" s="24">
        <v>29</v>
      </c>
      <c r="AQ17" s="24">
        <v>30</v>
      </c>
      <c r="AR17" s="24">
        <v>31</v>
      </c>
      <c r="AS17" s="24">
        <v>32</v>
      </c>
      <c r="AT17" s="24">
        <v>33</v>
      </c>
      <c r="AU17" s="24">
        <v>34</v>
      </c>
      <c r="AV17" s="24">
        <v>35</v>
      </c>
      <c r="AW17" s="24">
        <v>36</v>
      </c>
      <c r="AX17" s="24">
        <v>37</v>
      </c>
      <c r="AY17" s="24">
        <v>38</v>
      </c>
      <c r="AZ17" s="24">
        <v>39</v>
      </c>
      <c r="BA17" s="24">
        <v>40</v>
      </c>
      <c r="BB17" s="24">
        <v>41</v>
      </c>
      <c r="BC17" s="24">
        <v>42</v>
      </c>
      <c r="BD17" s="24">
        <v>43</v>
      </c>
      <c r="BE17" s="24">
        <v>44</v>
      </c>
      <c r="BF17" s="24">
        <v>45</v>
      </c>
      <c r="BG17" s="24">
        <v>46</v>
      </c>
      <c r="BH17" s="24">
        <v>47</v>
      </c>
      <c r="BI17" s="24">
        <v>48</v>
      </c>
      <c r="BJ17" s="24">
        <v>49</v>
      </c>
      <c r="BK17" s="24">
        <v>50</v>
      </c>
      <c r="BL17" s="24">
        <v>51</v>
      </c>
      <c r="BM17" s="24">
        <v>52</v>
      </c>
      <c r="BN17" s="24">
        <v>53</v>
      </c>
      <c r="BO17" s="24">
        <v>54</v>
      </c>
      <c r="BP17" s="24">
        <v>55</v>
      </c>
      <c r="BQ17" s="24">
        <v>56</v>
      </c>
      <c r="BR17" s="24">
        <v>57</v>
      </c>
      <c r="BS17" s="24">
        <v>58</v>
      </c>
      <c r="BT17" s="24">
        <v>59</v>
      </c>
      <c r="BU17" s="24">
        <v>60</v>
      </c>
      <c r="BV17" s="24">
        <v>61</v>
      </c>
      <c r="BW17" s="24">
        <v>62</v>
      </c>
      <c r="BX17" s="24">
        <v>63</v>
      </c>
      <c r="BY17" s="24">
        <v>64</v>
      </c>
      <c r="BZ17" s="24">
        <v>65</v>
      </c>
      <c r="CA17" s="24">
        <v>66</v>
      </c>
      <c r="CB17" s="24">
        <v>67</v>
      </c>
      <c r="CC17" s="24">
        <v>68</v>
      </c>
      <c r="CD17" s="24">
        <v>69</v>
      </c>
      <c r="CE17" s="24">
        <v>70</v>
      </c>
      <c r="CF17" s="24">
        <v>71</v>
      </c>
      <c r="CG17" s="24">
        <v>72</v>
      </c>
      <c r="CH17" s="24">
        <v>73</v>
      </c>
      <c r="CI17" s="24">
        <v>74</v>
      </c>
      <c r="CJ17" s="24">
        <v>75</v>
      </c>
      <c r="CK17" s="24">
        <v>76</v>
      </c>
      <c r="CL17" s="24">
        <v>77</v>
      </c>
      <c r="CM17" s="24">
        <v>78</v>
      </c>
      <c r="CN17" s="24">
        <v>79</v>
      </c>
      <c r="CO17" s="24">
        <v>80</v>
      </c>
      <c r="CP17" s="24">
        <v>81</v>
      </c>
      <c r="CQ17" s="24">
        <v>82</v>
      </c>
      <c r="CR17" s="24">
        <v>83</v>
      </c>
      <c r="CS17" s="24">
        <v>84</v>
      </c>
      <c r="CT17" s="24">
        <v>85</v>
      </c>
      <c r="CU17" s="24">
        <v>86</v>
      </c>
      <c r="CV17" s="24">
        <v>87</v>
      </c>
      <c r="CW17" s="24">
        <v>88</v>
      </c>
      <c r="CX17" s="24">
        <v>89</v>
      </c>
      <c r="CY17" s="24">
        <v>90</v>
      </c>
      <c r="CZ17" s="24">
        <v>91</v>
      </c>
      <c r="DA17" s="24">
        <v>92</v>
      </c>
      <c r="DB17" s="24">
        <v>93</v>
      </c>
      <c r="DC17" s="24">
        <v>94</v>
      </c>
      <c r="DD17" s="24">
        <v>95</v>
      </c>
      <c r="DE17" s="24">
        <v>96</v>
      </c>
      <c r="DF17" s="24">
        <v>97</v>
      </c>
      <c r="DG17" s="24">
        <v>98</v>
      </c>
      <c r="DH17" s="24">
        <v>99</v>
      </c>
      <c r="DI17" s="24" t="s">
        <v>27</v>
      </c>
    </row>
    <row r="18" spans="1:113" x14ac:dyDescent="0.3">
      <c r="A18" s="25">
        <v>7493</v>
      </c>
      <c r="B18" s="25" t="s">
        <v>28</v>
      </c>
      <c r="C18" s="26" t="s">
        <v>29</v>
      </c>
      <c r="D18" s="27" t="s">
        <v>30</v>
      </c>
      <c r="E18" s="27">
        <v>50</v>
      </c>
      <c r="F18" s="27" t="s">
        <v>31</v>
      </c>
      <c r="G18" s="27" t="s">
        <v>32</v>
      </c>
      <c r="H18" s="27">
        <v>50</v>
      </c>
      <c r="I18" s="28" t="s">
        <v>33</v>
      </c>
      <c r="J18" s="27">
        <v>5501</v>
      </c>
      <c r="K18" s="27">
        <v>1950</v>
      </c>
      <c r="L18" s="30">
        <f>SUM(M18:DI18)</f>
        <v>39728.534499999958</v>
      </c>
      <c r="M18" s="29">
        <v>1528.8115</v>
      </c>
      <c r="N18" s="29">
        <v>1323.2535</v>
      </c>
      <c r="O18" s="29">
        <v>1260.5820000000001</v>
      </c>
      <c r="P18" s="29">
        <v>1219.9915000000001</v>
      </c>
      <c r="Q18" s="29">
        <v>1169.5705</v>
      </c>
      <c r="R18" s="29">
        <v>1123.4935</v>
      </c>
      <c r="S18" s="29">
        <v>1082.2905000000001</v>
      </c>
      <c r="T18" s="29">
        <v>1045.6690000000001</v>
      </c>
      <c r="U18" s="29">
        <v>1013.544</v>
      </c>
      <c r="V18" s="29">
        <v>985.72249999999997</v>
      </c>
      <c r="W18" s="29">
        <v>962.02499999999998</v>
      </c>
      <c r="X18" s="29">
        <v>942.15949999999998</v>
      </c>
      <c r="Y18" s="29">
        <v>921.87750000000005</v>
      </c>
      <c r="Z18" s="29">
        <v>897.72649999999999</v>
      </c>
      <c r="AA18" s="29">
        <v>871.80250000000001</v>
      </c>
      <c r="AB18" s="29">
        <v>848.30449999999996</v>
      </c>
      <c r="AC18" s="29">
        <v>827.34749999999997</v>
      </c>
      <c r="AD18" s="29">
        <v>805.45100000000002</v>
      </c>
      <c r="AE18" s="29">
        <v>781.99149999999997</v>
      </c>
      <c r="AF18" s="29">
        <v>758.11950000000002</v>
      </c>
      <c r="AG18" s="29">
        <v>735.10149999999999</v>
      </c>
      <c r="AH18" s="29">
        <v>712.6875</v>
      </c>
      <c r="AI18" s="29">
        <v>691.34249999999997</v>
      </c>
      <c r="AJ18" s="29">
        <v>672.22900000000004</v>
      </c>
      <c r="AK18" s="29">
        <v>654.44399999999996</v>
      </c>
      <c r="AL18" s="29">
        <v>636.68550000000005</v>
      </c>
      <c r="AM18" s="29">
        <v>619.24300000000005</v>
      </c>
      <c r="AN18" s="29">
        <v>602.03650000000005</v>
      </c>
      <c r="AO18" s="29">
        <v>584.19849999999997</v>
      </c>
      <c r="AP18" s="29">
        <v>566.23900000000003</v>
      </c>
      <c r="AQ18" s="29">
        <v>548.94100000000003</v>
      </c>
      <c r="AR18" s="29">
        <v>532.09100000000001</v>
      </c>
      <c r="AS18" s="29">
        <v>515.73450000000003</v>
      </c>
      <c r="AT18" s="29">
        <v>500.423</v>
      </c>
      <c r="AU18" s="29">
        <v>485.83350000000002</v>
      </c>
      <c r="AV18" s="29">
        <v>471.47899999999998</v>
      </c>
      <c r="AW18" s="29">
        <v>457.49200000000002</v>
      </c>
      <c r="AX18" s="29">
        <v>443.60750000000002</v>
      </c>
      <c r="AY18" s="29">
        <v>429.31900000000002</v>
      </c>
      <c r="AZ18" s="29">
        <v>414.98500000000001</v>
      </c>
      <c r="BA18" s="29">
        <v>401.04199999999997</v>
      </c>
      <c r="BB18" s="29">
        <v>387.25450000000001</v>
      </c>
      <c r="BC18" s="29">
        <v>374.2235</v>
      </c>
      <c r="BD18" s="29">
        <v>362.76049999999998</v>
      </c>
      <c r="BE18" s="29">
        <v>352.11149999999998</v>
      </c>
      <c r="BF18" s="29">
        <v>341.346</v>
      </c>
      <c r="BG18" s="29">
        <v>330.822</v>
      </c>
      <c r="BH18" s="29">
        <v>319.87299999999999</v>
      </c>
      <c r="BI18" s="29">
        <v>307.29599999999999</v>
      </c>
      <c r="BJ18" s="29">
        <v>293.916</v>
      </c>
      <c r="BK18" s="29">
        <v>280.9975</v>
      </c>
      <c r="BL18" s="29">
        <v>268.31099999999998</v>
      </c>
      <c r="BM18" s="29">
        <v>256.09350000000001</v>
      </c>
      <c r="BN18" s="29">
        <v>245.36850000000001</v>
      </c>
      <c r="BO18" s="29">
        <v>235.5635</v>
      </c>
      <c r="BP18" s="29">
        <v>225.7705</v>
      </c>
      <c r="BQ18" s="29">
        <v>216.28</v>
      </c>
      <c r="BR18" s="29">
        <v>206.19550000000001</v>
      </c>
      <c r="BS18" s="29">
        <v>194.33699999999999</v>
      </c>
      <c r="BT18" s="29">
        <v>181.82599999999999</v>
      </c>
      <c r="BU18" s="29">
        <v>170.05449999999999</v>
      </c>
      <c r="BV18" s="29">
        <v>158.75299999999999</v>
      </c>
      <c r="BW18" s="29">
        <v>148.898</v>
      </c>
      <c r="BX18" s="29">
        <v>141.63200000000001</v>
      </c>
      <c r="BY18" s="29">
        <v>136.16200000000001</v>
      </c>
      <c r="BZ18" s="29">
        <v>130.93450000000001</v>
      </c>
      <c r="CA18" s="29">
        <v>125.4335</v>
      </c>
      <c r="CB18" s="29">
        <v>120.8145</v>
      </c>
      <c r="CC18" s="29">
        <v>117.13200000000001</v>
      </c>
      <c r="CD18" s="29">
        <v>113.89</v>
      </c>
      <c r="CE18" s="29">
        <v>110.65649999999999</v>
      </c>
      <c r="CF18" s="29">
        <v>107.54</v>
      </c>
      <c r="CG18" s="29">
        <v>103.078</v>
      </c>
      <c r="CH18" s="29">
        <v>95.903499999999994</v>
      </c>
      <c r="CI18" s="29">
        <v>87.176000000000002</v>
      </c>
      <c r="CJ18" s="29">
        <v>79.003</v>
      </c>
      <c r="CK18" s="29">
        <v>71.346999999999994</v>
      </c>
      <c r="CL18" s="29">
        <v>62.957999999999998</v>
      </c>
      <c r="CM18" s="29">
        <v>53.680500000000002</v>
      </c>
      <c r="CN18" s="29">
        <v>44.097000000000001</v>
      </c>
      <c r="CO18" s="29">
        <v>34.814999999999998</v>
      </c>
      <c r="CP18" s="29">
        <v>25.68</v>
      </c>
      <c r="CQ18" s="29">
        <v>18.1295</v>
      </c>
      <c r="CR18" s="29">
        <v>13.458</v>
      </c>
      <c r="CS18" s="29">
        <v>10.6165</v>
      </c>
      <c r="CT18" s="29">
        <v>7.8159999999999998</v>
      </c>
      <c r="CU18" s="29">
        <v>5.2234999999999996</v>
      </c>
      <c r="CV18" s="29">
        <v>3.3730000000000002</v>
      </c>
      <c r="CW18" s="29">
        <v>2.0470000000000002</v>
      </c>
      <c r="CX18" s="29">
        <v>1.1335</v>
      </c>
      <c r="CY18" s="29">
        <v>0.628</v>
      </c>
      <c r="CZ18" s="29">
        <v>0.48799999999999999</v>
      </c>
      <c r="DA18" s="29">
        <v>0.3775</v>
      </c>
      <c r="DB18" s="29">
        <v>0.22900000000000001</v>
      </c>
      <c r="DC18" s="29">
        <v>8.1000000000000003E-2</v>
      </c>
      <c r="DD18" s="29">
        <v>1.55E-2</v>
      </c>
      <c r="DE18" s="29">
        <v>1.7500000000000002E-2</v>
      </c>
      <c r="DF18" s="29">
        <v>1.4500000000000001E-2</v>
      </c>
      <c r="DG18" s="29">
        <v>9.4999999999999998E-3</v>
      </c>
      <c r="DH18" s="29">
        <v>3.5000000000000001E-3</v>
      </c>
      <c r="DI18" s="29">
        <v>1E-3</v>
      </c>
    </row>
    <row r="19" spans="1:113" x14ac:dyDescent="0.3">
      <c r="A19" s="25">
        <v>7494</v>
      </c>
      <c r="B19" s="25" t="s">
        <v>28</v>
      </c>
      <c r="C19" s="26" t="s">
        <v>29</v>
      </c>
      <c r="D19" s="27" t="s">
        <v>30</v>
      </c>
      <c r="E19" s="27">
        <v>50</v>
      </c>
      <c r="F19" s="27" t="s">
        <v>31</v>
      </c>
      <c r="G19" s="27" t="s">
        <v>32</v>
      </c>
      <c r="H19" s="27">
        <v>50</v>
      </c>
      <c r="I19" s="28" t="s">
        <v>33</v>
      </c>
      <c r="J19" s="27">
        <v>5501</v>
      </c>
      <c r="K19" s="27">
        <v>1951</v>
      </c>
      <c r="L19" s="30">
        <f t="shared" ref="L19:L82" si="0">SUM(M19:DI19)</f>
        <v>40548.589999999989</v>
      </c>
      <c r="M19" s="29">
        <v>1595.8889999999999</v>
      </c>
      <c r="N19" s="29">
        <v>1360.8530000000001</v>
      </c>
      <c r="O19" s="29">
        <v>1245.2670000000001</v>
      </c>
      <c r="P19" s="29">
        <v>1209.8225</v>
      </c>
      <c r="Q19" s="29">
        <v>1186.8665000000001</v>
      </c>
      <c r="R19" s="29">
        <v>1147.8489999999999</v>
      </c>
      <c r="S19" s="29">
        <v>1109.153</v>
      </c>
      <c r="T19" s="29">
        <v>1072.5989999999999</v>
      </c>
      <c r="U19" s="29">
        <v>1038.7125000000001</v>
      </c>
      <c r="V19" s="29">
        <v>1008.104</v>
      </c>
      <c r="W19" s="29">
        <v>981.1875</v>
      </c>
      <c r="X19" s="29">
        <v>958.06949999999995</v>
      </c>
      <c r="Y19" s="29">
        <v>938.51700000000005</v>
      </c>
      <c r="Z19" s="29">
        <v>918.37649999999996</v>
      </c>
      <c r="AA19" s="29">
        <v>894.24350000000004</v>
      </c>
      <c r="AB19" s="29">
        <v>868.2355</v>
      </c>
      <c r="AC19" s="29">
        <v>844.56600000000003</v>
      </c>
      <c r="AD19" s="29">
        <v>823.41049999999996</v>
      </c>
      <c r="AE19" s="29">
        <v>801.3845</v>
      </c>
      <c r="AF19" s="29">
        <v>777.923</v>
      </c>
      <c r="AG19" s="29">
        <v>754.16549999999995</v>
      </c>
      <c r="AH19" s="29">
        <v>731.33150000000001</v>
      </c>
      <c r="AI19" s="29">
        <v>709.12400000000002</v>
      </c>
      <c r="AJ19" s="29">
        <v>687.97749999999996</v>
      </c>
      <c r="AK19" s="29">
        <v>669.01499999999999</v>
      </c>
      <c r="AL19" s="29">
        <v>651.32050000000004</v>
      </c>
      <c r="AM19" s="29">
        <v>633.59699999999998</v>
      </c>
      <c r="AN19" s="29">
        <v>616.15300000000002</v>
      </c>
      <c r="AO19" s="29">
        <v>598.92849999999999</v>
      </c>
      <c r="AP19" s="29">
        <v>581.06500000000005</v>
      </c>
      <c r="AQ19" s="29">
        <v>563.06600000000003</v>
      </c>
      <c r="AR19" s="29">
        <v>545.70249999999999</v>
      </c>
      <c r="AS19" s="29">
        <v>528.78599999999994</v>
      </c>
      <c r="AT19" s="29">
        <v>512.404</v>
      </c>
      <c r="AU19" s="29">
        <v>497.13850000000002</v>
      </c>
      <c r="AV19" s="29">
        <v>482.65100000000001</v>
      </c>
      <c r="AW19" s="29">
        <v>468.41399999999999</v>
      </c>
      <c r="AX19" s="29">
        <v>454.52249999999998</v>
      </c>
      <c r="AY19" s="29">
        <v>440.70100000000002</v>
      </c>
      <c r="AZ19" s="29">
        <v>426.44749999999999</v>
      </c>
      <c r="BA19" s="29">
        <v>412.12</v>
      </c>
      <c r="BB19" s="29">
        <v>398.14949999999999</v>
      </c>
      <c r="BC19" s="29">
        <v>384.30149999999998</v>
      </c>
      <c r="BD19" s="29">
        <v>371.18049999999999</v>
      </c>
      <c r="BE19" s="29">
        <v>359.5915</v>
      </c>
      <c r="BF19" s="29">
        <v>348.79300000000001</v>
      </c>
      <c r="BG19" s="29">
        <v>337.86250000000001</v>
      </c>
      <c r="BH19" s="29">
        <v>327.16000000000003</v>
      </c>
      <c r="BI19" s="29">
        <v>316.03199999999998</v>
      </c>
      <c r="BJ19" s="29">
        <v>303.30450000000002</v>
      </c>
      <c r="BK19" s="29">
        <v>289.80149999999998</v>
      </c>
      <c r="BL19" s="29">
        <v>276.77850000000001</v>
      </c>
      <c r="BM19" s="29">
        <v>264.01900000000001</v>
      </c>
      <c r="BN19" s="29">
        <v>251.74950000000001</v>
      </c>
      <c r="BO19" s="29">
        <v>240.9675</v>
      </c>
      <c r="BP19" s="29">
        <v>231.08150000000001</v>
      </c>
      <c r="BQ19" s="29">
        <v>221.12799999999999</v>
      </c>
      <c r="BR19" s="29">
        <v>211.38</v>
      </c>
      <c r="BS19" s="29">
        <v>201.011</v>
      </c>
      <c r="BT19" s="29">
        <v>188.90350000000001</v>
      </c>
      <c r="BU19" s="29">
        <v>176.06950000000001</v>
      </c>
      <c r="BV19" s="29">
        <v>164.08949999999999</v>
      </c>
      <c r="BW19" s="29">
        <v>152.60400000000001</v>
      </c>
      <c r="BX19" s="29">
        <v>142.55850000000001</v>
      </c>
      <c r="BY19" s="29">
        <v>135.042</v>
      </c>
      <c r="BZ19" s="29">
        <v>129.28149999999999</v>
      </c>
      <c r="CA19" s="29">
        <v>123.82599999999999</v>
      </c>
      <c r="CB19" s="29">
        <v>118.15600000000001</v>
      </c>
      <c r="CC19" s="29">
        <v>113.26600000000001</v>
      </c>
      <c r="CD19" s="29">
        <v>109.16849999999999</v>
      </c>
      <c r="CE19" s="29">
        <v>105.3895</v>
      </c>
      <c r="CF19" s="29">
        <v>101.5385</v>
      </c>
      <c r="CG19" s="29">
        <v>97.748999999999995</v>
      </c>
      <c r="CH19" s="29">
        <v>92.738</v>
      </c>
      <c r="CI19" s="29">
        <v>85.342500000000001</v>
      </c>
      <c r="CJ19" s="29">
        <v>76.677999999999997</v>
      </c>
      <c r="CK19" s="29">
        <v>68.628500000000003</v>
      </c>
      <c r="CL19" s="29">
        <v>61.146999999999998</v>
      </c>
      <c r="CM19" s="29">
        <v>53.156999999999996</v>
      </c>
      <c r="CN19" s="29">
        <v>44.570500000000003</v>
      </c>
      <c r="CO19" s="29">
        <v>35.926499999999997</v>
      </c>
      <c r="CP19" s="29">
        <v>27.77</v>
      </c>
      <c r="CQ19" s="29">
        <v>20.010000000000002</v>
      </c>
      <c r="CR19" s="29">
        <v>13.766500000000001</v>
      </c>
      <c r="CS19" s="29">
        <v>9.9324999999999992</v>
      </c>
      <c r="CT19" s="29">
        <v>7.5940000000000003</v>
      </c>
      <c r="CU19" s="29">
        <v>5.4009999999999998</v>
      </c>
      <c r="CV19" s="29">
        <v>3.4695</v>
      </c>
      <c r="CW19" s="29">
        <v>2.1425000000000001</v>
      </c>
      <c r="CX19" s="29">
        <v>1.2324999999999999</v>
      </c>
      <c r="CY19" s="29">
        <v>0.64149999999999996</v>
      </c>
      <c r="CZ19" s="29">
        <v>0.32850000000000001</v>
      </c>
      <c r="DA19" s="29">
        <v>0.23599999999999999</v>
      </c>
      <c r="DB19" s="29">
        <v>0.16650000000000001</v>
      </c>
      <c r="DC19" s="29">
        <v>8.8999999999999996E-2</v>
      </c>
      <c r="DD19" s="29">
        <v>2.35E-2</v>
      </c>
      <c r="DE19" s="29">
        <v>2.5000000000000001E-3</v>
      </c>
      <c r="DF19" s="29">
        <v>1.5E-3</v>
      </c>
      <c r="DG19" s="29">
        <v>5.0000000000000001E-4</v>
      </c>
      <c r="DH19" s="29">
        <v>0</v>
      </c>
      <c r="DI19" s="29">
        <v>1E-3</v>
      </c>
    </row>
    <row r="20" spans="1:113" x14ac:dyDescent="0.3">
      <c r="A20" s="25">
        <v>7495</v>
      </c>
      <c r="B20" s="25" t="s">
        <v>28</v>
      </c>
      <c r="C20" s="26" t="s">
        <v>29</v>
      </c>
      <c r="D20" s="27" t="s">
        <v>30</v>
      </c>
      <c r="E20" s="27">
        <v>50</v>
      </c>
      <c r="F20" s="27" t="s">
        <v>31</v>
      </c>
      <c r="G20" s="27" t="s">
        <v>32</v>
      </c>
      <c r="H20" s="27">
        <v>50</v>
      </c>
      <c r="I20" s="28" t="s">
        <v>33</v>
      </c>
      <c r="J20" s="27">
        <v>5501</v>
      </c>
      <c r="K20" s="27">
        <v>1952</v>
      </c>
      <c r="L20" s="30">
        <f t="shared" si="0"/>
        <v>41426.885499999997</v>
      </c>
      <c r="M20" s="29">
        <v>1650.6065000000001</v>
      </c>
      <c r="N20" s="29">
        <v>1427.3209999999999</v>
      </c>
      <c r="O20" s="29">
        <v>1285.489</v>
      </c>
      <c r="P20" s="29">
        <v>1196.835</v>
      </c>
      <c r="Q20" s="29">
        <v>1177.2114999999999</v>
      </c>
      <c r="R20" s="29">
        <v>1165.259</v>
      </c>
      <c r="S20" s="29">
        <v>1133.826</v>
      </c>
      <c r="T20" s="29">
        <v>1099.7645</v>
      </c>
      <c r="U20" s="29">
        <v>1065.7935</v>
      </c>
      <c r="V20" s="29">
        <v>1033.2625</v>
      </c>
      <c r="W20" s="29">
        <v>1003.499</v>
      </c>
      <c r="X20" s="29">
        <v>977.17550000000006</v>
      </c>
      <c r="Y20" s="29">
        <v>954.37950000000001</v>
      </c>
      <c r="Z20" s="29">
        <v>934.95650000000001</v>
      </c>
      <c r="AA20" s="29">
        <v>914.80200000000002</v>
      </c>
      <c r="AB20" s="29">
        <v>890.553</v>
      </c>
      <c r="AC20" s="29">
        <v>864.351</v>
      </c>
      <c r="AD20" s="29">
        <v>840.45899999999995</v>
      </c>
      <c r="AE20" s="29">
        <v>819.13250000000005</v>
      </c>
      <c r="AF20" s="29">
        <v>797.06200000000001</v>
      </c>
      <c r="AG20" s="29">
        <v>773.68299999999999</v>
      </c>
      <c r="AH20" s="29">
        <v>750.09199999999998</v>
      </c>
      <c r="AI20" s="29">
        <v>727.45450000000005</v>
      </c>
      <c r="AJ20" s="29">
        <v>705.44600000000003</v>
      </c>
      <c r="AK20" s="29">
        <v>684.46500000000003</v>
      </c>
      <c r="AL20" s="29">
        <v>665.60550000000001</v>
      </c>
      <c r="AM20" s="29">
        <v>647.95450000000005</v>
      </c>
      <c r="AN20" s="29">
        <v>630.24</v>
      </c>
      <c r="AO20" s="29">
        <v>612.78800000000001</v>
      </c>
      <c r="AP20" s="29">
        <v>595.54399999999998</v>
      </c>
      <c r="AQ20" s="29">
        <v>577.64700000000005</v>
      </c>
      <c r="AR20" s="29">
        <v>559.59199999999998</v>
      </c>
      <c r="AS20" s="29">
        <v>542.16700000000003</v>
      </c>
      <c r="AT20" s="29">
        <v>525.23199999999997</v>
      </c>
      <c r="AU20" s="29">
        <v>508.90649999999999</v>
      </c>
      <c r="AV20" s="29">
        <v>493.75299999999999</v>
      </c>
      <c r="AW20" s="29">
        <v>479.39350000000002</v>
      </c>
      <c r="AX20" s="29">
        <v>465.26749999999998</v>
      </c>
      <c r="AY20" s="29">
        <v>451.452</v>
      </c>
      <c r="AZ20" s="29">
        <v>437.67250000000001</v>
      </c>
      <c r="BA20" s="29">
        <v>423.43349999999998</v>
      </c>
      <c r="BB20" s="29">
        <v>409.09050000000002</v>
      </c>
      <c r="BC20" s="29">
        <v>395.06849999999997</v>
      </c>
      <c r="BD20" s="29">
        <v>381.142</v>
      </c>
      <c r="BE20" s="29">
        <v>367.91149999999999</v>
      </c>
      <c r="BF20" s="29">
        <v>356.18349999999998</v>
      </c>
      <c r="BG20" s="29">
        <v>345.22250000000003</v>
      </c>
      <c r="BH20" s="29">
        <v>334.11750000000001</v>
      </c>
      <c r="BI20" s="29">
        <v>323.23250000000002</v>
      </c>
      <c r="BJ20" s="29">
        <v>311.93099999999998</v>
      </c>
      <c r="BK20" s="29">
        <v>299.0675</v>
      </c>
      <c r="BL20" s="29">
        <v>285.46550000000002</v>
      </c>
      <c r="BM20" s="29">
        <v>272.37349999999998</v>
      </c>
      <c r="BN20" s="29">
        <v>259.57350000000002</v>
      </c>
      <c r="BO20" s="29">
        <v>247.279</v>
      </c>
      <c r="BP20" s="29">
        <v>236.44049999999999</v>
      </c>
      <c r="BQ20" s="29">
        <v>226.4025</v>
      </c>
      <c r="BR20" s="29">
        <v>216.209</v>
      </c>
      <c r="BS20" s="29">
        <v>206.16900000000001</v>
      </c>
      <c r="BT20" s="29">
        <v>195.50200000000001</v>
      </c>
      <c r="BU20" s="29">
        <v>183.08449999999999</v>
      </c>
      <c r="BV20" s="29">
        <v>170.05699999999999</v>
      </c>
      <c r="BW20" s="29">
        <v>157.89500000000001</v>
      </c>
      <c r="BX20" s="29">
        <v>146.268</v>
      </c>
      <c r="BY20" s="29">
        <v>136.08349999999999</v>
      </c>
      <c r="BZ20" s="29">
        <v>128.37299999999999</v>
      </c>
      <c r="CA20" s="29">
        <v>122.407</v>
      </c>
      <c r="CB20" s="29">
        <v>116.776</v>
      </c>
      <c r="CC20" s="29">
        <v>110.908</v>
      </c>
      <c r="CD20" s="29">
        <v>105.709</v>
      </c>
      <c r="CE20" s="29">
        <v>101.172</v>
      </c>
      <c r="CF20" s="29">
        <v>96.855500000000006</v>
      </c>
      <c r="CG20" s="29">
        <v>92.438999999999993</v>
      </c>
      <c r="CH20" s="29">
        <v>88.087000000000003</v>
      </c>
      <c r="CI20" s="29">
        <v>82.672499999999999</v>
      </c>
      <c r="CJ20" s="29">
        <v>75.212000000000003</v>
      </c>
      <c r="CK20" s="29">
        <v>66.747</v>
      </c>
      <c r="CL20" s="29">
        <v>58.942</v>
      </c>
      <c r="CM20" s="29">
        <v>51.743000000000002</v>
      </c>
      <c r="CN20" s="29">
        <v>44.244999999999997</v>
      </c>
      <c r="CO20" s="29">
        <v>36.414499999999997</v>
      </c>
      <c r="CP20" s="29">
        <v>28.7455</v>
      </c>
      <c r="CQ20" s="29">
        <v>21.712</v>
      </c>
      <c r="CR20" s="29">
        <v>15.252000000000001</v>
      </c>
      <c r="CS20" s="29">
        <v>10.204499999999999</v>
      </c>
      <c r="CT20" s="29">
        <v>7.1375000000000002</v>
      </c>
      <c r="CU20" s="29">
        <v>5.2744999999999997</v>
      </c>
      <c r="CV20" s="29">
        <v>3.6110000000000002</v>
      </c>
      <c r="CW20" s="29">
        <v>2.2225000000000001</v>
      </c>
      <c r="CX20" s="29">
        <v>1.3049999999999999</v>
      </c>
      <c r="CY20" s="29">
        <v>0.70899999999999996</v>
      </c>
      <c r="CZ20" s="29">
        <v>0.34300000000000003</v>
      </c>
      <c r="DA20" s="29">
        <v>0.161</v>
      </c>
      <c r="DB20" s="29">
        <v>0.1055</v>
      </c>
      <c r="DC20" s="29">
        <v>6.6500000000000004E-2</v>
      </c>
      <c r="DD20" s="29">
        <v>2.9000000000000001E-2</v>
      </c>
      <c r="DE20" s="29">
        <v>6.4999999999999997E-3</v>
      </c>
      <c r="DF20" s="29">
        <v>1E-3</v>
      </c>
      <c r="DG20" s="29">
        <v>0</v>
      </c>
      <c r="DH20" s="29">
        <v>0</v>
      </c>
      <c r="DI20" s="29">
        <v>0</v>
      </c>
    </row>
    <row r="21" spans="1:113" x14ac:dyDescent="0.3">
      <c r="A21" s="25">
        <v>7496</v>
      </c>
      <c r="B21" s="25" t="s">
        <v>28</v>
      </c>
      <c r="C21" s="26" t="s">
        <v>29</v>
      </c>
      <c r="D21" s="27" t="s">
        <v>30</v>
      </c>
      <c r="E21" s="27">
        <v>50</v>
      </c>
      <c r="F21" s="27" t="s">
        <v>31</v>
      </c>
      <c r="G21" s="27" t="s">
        <v>32</v>
      </c>
      <c r="H21" s="27">
        <v>50</v>
      </c>
      <c r="I21" s="28" t="s">
        <v>33</v>
      </c>
      <c r="J21" s="27">
        <v>5501</v>
      </c>
      <c r="K21" s="27">
        <v>1953</v>
      </c>
      <c r="L21" s="30">
        <f t="shared" si="0"/>
        <v>42329.278999999988</v>
      </c>
      <c r="M21" s="29">
        <v>1703.6389999999999</v>
      </c>
      <c r="N21" s="29">
        <v>1480.732</v>
      </c>
      <c r="O21" s="29">
        <v>1351.3335</v>
      </c>
      <c r="P21" s="29">
        <v>1238.3765000000001</v>
      </c>
      <c r="Q21" s="29">
        <v>1165.5045</v>
      </c>
      <c r="R21" s="29">
        <v>1155.309</v>
      </c>
      <c r="S21" s="29">
        <v>1149.9655</v>
      </c>
      <c r="T21" s="29">
        <v>1123.2239999999999</v>
      </c>
      <c r="U21" s="29">
        <v>1092.1575</v>
      </c>
      <c r="V21" s="29">
        <v>1059.9725000000001</v>
      </c>
      <c r="W21" s="29">
        <v>1028.4765</v>
      </c>
      <c r="X21" s="29">
        <v>999.31449999999995</v>
      </c>
      <c r="Y21" s="29">
        <v>973.30250000000001</v>
      </c>
      <c r="Z21" s="29">
        <v>950.59649999999999</v>
      </c>
      <c r="AA21" s="29">
        <v>931.072</v>
      </c>
      <c r="AB21" s="29">
        <v>910.66750000000002</v>
      </c>
      <c r="AC21" s="29">
        <v>886.07150000000001</v>
      </c>
      <c r="AD21" s="29">
        <v>859.50199999999995</v>
      </c>
      <c r="AE21" s="29">
        <v>835.29600000000005</v>
      </c>
      <c r="AF21" s="29">
        <v>813.77800000000002</v>
      </c>
      <c r="AG21" s="29">
        <v>791.66449999999998</v>
      </c>
      <c r="AH21" s="29">
        <v>768.35799999999995</v>
      </c>
      <c r="AI21" s="29">
        <v>744.90949999999998</v>
      </c>
      <c r="AJ21" s="29">
        <v>722.44500000000005</v>
      </c>
      <c r="AK21" s="29">
        <v>700.60599999999999</v>
      </c>
      <c r="AL21" s="29">
        <v>679.75800000000004</v>
      </c>
      <c r="AM21" s="29">
        <v>660.98500000000001</v>
      </c>
      <c r="AN21" s="29">
        <v>643.39099999999996</v>
      </c>
      <c r="AO21" s="29">
        <v>625.72400000000005</v>
      </c>
      <c r="AP21" s="29">
        <v>608.31100000000004</v>
      </c>
      <c r="AQ21" s="29">
        <v>591.08950000000004</v>
      </c>
      <c r="AR21" s="29">
        <v>573.19399999999996</v>
      </c>
      <c r="AS21" s="29">
        <v>555.13599999999997</v>
      </c>
      <c r="AT21" s="29">
        <v>537.74749999999995</v>
      </c>
      <c r="AU21" s="29">
        <v>520.923</v>
      </c>
      <c r="AV21" s="29">
        <v>504.7645</v>
      </c>
      <c r="AW21" s="29">
        <v>489.79</v>
      </c>
      <c r="AX21" s="29">
        <v>475.58949999999999</v>
      </c>
      <c r="AY21" s="29">
        <v>461.59050000000002</v>
      </c>
      <c r="AZ21" s="29">
        <v>447.86399999999998</v>
      </c>
      <c r="BA21" s="29">
        <v>434.13799999999998</v>
      </c>
      <c r="BB21" s="29">
        <v>419.92</v>
      </c>
      <c r="BC21" s="29">
        <v>405.565</v>
      </c>
      <c r="BD21" s="29">
        <v>391.49599999999998</v>
      </c>
      <c r="BE21" s="29">
        <v>377.495</v>
      </c>
      <c r="BF21" s="29">
        <v>364.16300000000001</v>
      </c>
      <c r="BG21" s="29">
        <v>352.30250000000001</v>
      </c>
      <c r="BH21" s="29">
        <v>341.18549999999999</v>
      </c>
      <c r="BI21" s="29">
        <v>329.91950000000003</v>
      </c>
      <c r="BJ21" s="29">
        <v>318.8725</v>
      </c>
      <c r="BK21" s="29">
        <v>307.42450000000002</v>
      </c>
      <c r="BL21" s="29">
        <v>294.4615</v>
      </c>
      <c r="BM21" s="29">
        <v>280.80799999999999</v>
      </c>
      <c r="BN21" s="29">
        <v>267.69200000000001</v>
      </c>
      <c r="BO21" s="29">
        <v>254.88749999999999</v>
      </c>
      <c r="BP21" s="29">
        <v>242.57650000000001</v>
      </c>
      <c r="BQ21" s="29">
        <v>231.619</v>
      </c>
      <c r="BR21" s="29">
        <v>221.35599999999999</v>
      </c>
      <c r="BS21" s="29">
        <v>210.89449999999999</v>
      </c>
      <c r="BT21" s="29">
        <v>200.55449999999999</v>
      </c>
      <c r="BU21" s="29">
        <v>189.62899999999999</v>
      </c>
      <c r="BV21" s="29">
        <v>176.9845</v>
      </c>
      <c r="BW21" s="29">
        <v>163.79050000000001</v>
      </c>
      <c r="BX21" s="29">
        <v>151.49199999999999</v>
      </c>
      <c r="BY21" s="29">
        <v>139.7765</v>
      </c>
      <c r="BZ21" s="29">
        <v>129.51300000000001</v>
      </c>
      <c r="CA21" s="29">
        <v>121.69199999999999</v>
      </c>
      <c r="CB21" s="29">
        <v>115.57250000000001</v>
      </c>
      <c r="CC21" s="29">
        <v>109.7385</v>
      </c>
      <c r="CD21" s="29">
        <v>103.637</v>
      </c>
      <c r="CE21" s="29">
        <v>98.105500000000006</v>
      </c>
      <c r="CF21" s="29">
        <v>93.128</v>
      </c>
      <c r="CG21" s="29">
        <v>88.325000000000003</v>
      </c>
      <c r="CH21" s="29">
        <v>83.444000000000003</v>
      </c>
      <c r="CI21" s="29">
        <v>78.667000000000002</v>
      </c>
      <c r="CJ21" s="29">
        <v>73.001000000000005</v>
      </c>
      <c r="CK21" s="29">
        <v>65.611000000000004</v>
      </c>
      <c r="CL21" s="29">
        <v>57.459000000000003</v>
      </c>
      <c r="CM21" s="29">
        <v>49.997500000000002</v>
      </c>
      <c r="CN21" s="29">
        <v>43.177</v>
      </c>
      <c r="CO21" s="29">
        <v>36.2515</v>
      </c>
      <c r="CP21" s="29">
        <v>29.23</v>
      </c>
      <c r="CQ21" s="29">
        <v>22.555499999999999</v>
      </c>
      <c r="CR21" s="29">
        <v>16.613499999999998</v>
      </c>
      <c r="CS21" s="29">
        <v>11.355499999999999</v>
      </c>
      <c r="CT21" s="29">
        <v>7.3695000000000004</v>
      </c>
      <c r="CU21" s="29">
        <v>4.9844999999999997</v>
      </c>
      <c r="CV21" s="29">
        <v>3.5485000000000002</v>
      </c>
      <c r="CW21" s="29">
        <v>2.331</v>
      </c>
      <c r="CX21" s="29">
        <v>1.3674999999999999</v>
      </c>
      <c r="CY21" s="29">
        <v>0.76049999999999995</v>
      </c>
      <c r="CZ21" s="29">
        <v>0.38700000000000001</v>
      </c>
      <c r="DA21" s="29">
        <v>0.17349999999999999</v>
      </c>
      <c r="DB21" s="29">
        <v>7.2999999999999995E-2</v>
      </c>
      <c r="DC21" s="29">
        <v>4.2999999999999997E-2</v>
      </c>
      <c r="DD21" s="29">
        <v>2.3E-2</v>
      </c>
      <c r="DE21" s="29">
        <v>7.4999999999999997E-3</v>
      </c>
      <c r="DF21" s="29">
        <v>1.5E-3</v>
      </c>
      <c r="DG21" s="29">
        <v>0</v>
      </c>
      <c r="DH21" s="29">
        <v>0</v>
      </c>
      <c r="DI21" s="29">
        <v>0</v>
      </c>
    </row>
    <row r="22" spans="1:113" x14ac:dyDescent="0.3">
      <c r="A22" s="25">
        <v>7497</v>
      </c>
      <c r="B22" s="25" t="s">
        <v>28</v>
      </c>
      <c r="C22" s="26" t="s">
        <v>29</v>
      </c>
      <c r="D22" s="27" t="s">
        <v>30</v>
      </c>
      <c r="E22" s="27">
        <v>50</v>
      </c>
      <c r="F22" s="27" t="s">
        <v>31</v>
      </c>
      <c r="G22" s="27" t="s">
        <v>32</v>
      </c>
      <c r="H22" s="27">
        <v>50</v>
      </c>
      <c r="I22" s="28" t="s">
        <v>33</v>
      </c>
      <c r="J22" s="27">
        <v>5501</v>
      </c>
      <c r="K22" s="27">
        <v>1954</v>
      </c>
      <c r="L22" s="30">
        <f t="shared" si="0"/>
        <v>43282.032000000007</v>
      </c>
      <c r="M22" s="29">
        <v>1761.9155000000001</v>
      </c>
      <c r="N22" s="29">
        <v>1533.2829999999999</v>
      </c>
      <c r="O22" s="29">
        <v>1404.2909999999999</v>
      </c>
      <c r="P22" s="29">
        <v>1304.1320000000001</v>
      </c>
      <c r="Q22" s="29">
        <v>1208.105</v>
      </c>
      <c r="R22" s="29">
        <v>1144.7235000000001</v>
      </c>
      <c r="S22" s="29">
        <v>1140.2605000000001</v>
      </c>
      <c r="T22" s="29">
        <v>1139.0944999999999</v>
      </c>
      <c r="U22" s="29">
        <v>1115.3610000000001</v>
      </c>
      <c r="V22" s="29">
        <v>1086.2139999999999</v>
      </c>
      <c r="W22" s="29">
        <v>1055.1295</v>
      </c>
      <c r="X22" s="29">
        <v>1024.2294999999999</v>
      </c>
      <c r="Y22" s="29">
        <v>995.37149999999997</v>
      </c>
      <c r="Z22" s="29">
        <v>969.43100000000004</v>
      </c>
      <c r="AA22" s="29">
        <v>946.59400000000005</v>
      </c>
      <c r="AB22" s="29">
        <v>926.76049999999998</v>
      </c>
      <c r="AC22" s="29">
        <v>905.92600000000004</v>
      </c>
      <c r="AD22" s="29">
        <v>880.88099999999997</v>
      </c>
      <c r="AE22" s="29">
        <v>853.93650000000002</v>
      </c>
      <c r="AF22" s="29">
        <v>829.48450000000003</v>
      </c>
      <c r="AG22" s="29">
        <v>807.86500000000001</v>
      </c>
      <c r="AH22" s="29">
        <v>785.77149999999995</v>
      </c>
      <c r="AI22" s="29">
        <v>762.57550000000003</v>
      </c>
      <c r="AJ22" s="29">
        <v>739.28800000000001</v>
      </c>
      <c r="AK22" s="29">
        <v>716.99199999999996</v>
      </c>
      <c r="AL22" s="29">
        <v>695.29899999999998</v>
      </c>
      <c r="AM22" s="29">
        <v>674.56399999999996</v>
      </c>
      <c r="AN22" s="29">
        <v>655.87750000000005</v>
      </c>
      <c r="AO22" s="29">
        <v>638.35900000000004</v>
      </c>
      <c r="AP22" s="29">
        <v>620.7595</v>
      </c>
      <c r="AQ22" s="29">
        <v>603.39750000000004</v>
      </c>
      <c r="AR22" s="29">
        <v>586.19949999999994</v>
      </c>
      <c r="AS22" s="29">
        <v>568.32500000000005</v>
      </c>
      <c r="AT22" s="29">
        <v>550.32950000000005</v>
      </c>
      <c r="AU22" s="29">
        <v>533.072</v>
      </c>
      <c r="AV22" s="29">
        <v>516.43449999999996</v>
      </c>
      <c r="AW22" s="29">
        <v>500.47800000000001</v>
      </c>
      <c r="AX22" s="29">
        <v>485.68349999999998</v>
      </c>
      <c r="AY22" s="29">
        <v>471.63</v>
      </c>
      <c r="AZ22" s="29">
        <v>457.74450000000002</v>
      </c>
      <c r="BA22" s="29">
        <v>444.09300000000002</v>
      </c>
      <c r="BB22" s="29">
        <v>430.40350000000001</v>
      </c>
      <c r="BC22" s="29">
        <v>416.18900000000002</v>
      </c>
      <c r="BD22" s="29">
        <v>401.80549999999999</v>
      </c>
      <c r="BE22" s="29">
        <v>387.67649999999998</v>
      </c>
      <c r="BF22" s="29">
        <v>373.59100000000001</v>
      </c>
      <c r="BG22" s="29">
        <v>360.149</v>
      </c>
      <c r="BH22" s="29">
        <v>348.14749999999998</v>
      </c>
      <c r="BI22" s="29">
        <v>336.87700000000001</v>
      </c>
      <c r="BJ22" s="29">
        <v>325.459</v>
      </c>
      <c r="BK22" s="29">
        <v>314.26299999999998</v>
      </c>
      <c r="BL22" s="29">
        <v>302.69600000000003</v>
      </c>
      <c r="BM22" s="29">
        <v>289.66950000000003</v>
      </c>
      <c r="BN22" s="29">
        <v>276.00150000000002</v>
      </c>
      <c r="BO22" s="29">
        <v>262.88850000000002</v>
      </c>
      <c r="BP22" s="29">
        <v>250.08099999999999</v>
      </c>
      <c r="BQ22" s="29">
        <v>237.68600000000001</v>
      </c>
      <c r="BR22" s="29">
        <v>226.529</v>
      </c>
      <c r="BS22" s="29">
        <v>216.00899999999999</v>
      </c>
      <c r="BT22" s="29">
        <v>205.26599999999999</v>
      </c>
      <c r="BU22" s="29">
        <v>194.70949999999999</v>
      </c>
      <c r="BV22" s="29">
        <v>183.49700000000001</v>
      </c>
      <c r="BW22" s="29">
        <v>170.65100000000001</v>
      </c>
      <c r="BX22" s="29">
        <v>157.3365</v>
      </c>
      <c r="BY22" s="29">
        <v>144.95500000000001</v>
      </c>
      <c r="BZ22" s="29">
        <v>133.21100000000001</v>
      </c>
      <c r="CA22" s="29">
        <v>122.95050000000001</v>
      </c>
      <c r="CB22" s="29">
        <v>115.07</v>
      </c>
      <c r="CC22" s="29">
        <v>108.76949999999999</v>
      </c>
      <c r="CD22" s="29">
        <v>102.6985</v>
      </c>
      <c r="CE22" s="29">
        <v>96.338499999999996</v>
      </c>
      <c r="CF22" s="29">
        <v>90.472499999999997</v>
      </c>
      <c r="CG22" s="29">
        <v>85.100499999999997</v>
      </c>
      <c r="CH22" s="29">
        <v>79.903000000000006</v>
      </c>
      <c r="CI22" s="29">
        <v>74.686000000000007</v>
      </c>
      <c r="CJ22" s="29">
        <v>69.623500000000007</v>
      </c>
      <c r="CK22" s="29">
        <v>63.840499999999999</v>
      </c>
      <c r="CL22" s="29">
        <v>56.634999999999998</v>
      </c>
      <c r="CM22" s="29">
        <v>48.881999999999998</v>
      </c>
      <c r="CN22" s="29">
        <v>41.846499999999999</v>
      </c>
      <c r="CO22" s="29">
        <v>35.490499999999997</v>
      </c>
      <c r="CP22" s="29">
        <v>29.202999999999999</v>
      </c>
      <c r="CQ22" s="29">
        <v>23.029</v>
      </c>
      <c r="CR22" s="29">
        <v>17.337</v>
      </c>
      <c r="CS22" s="29">
        <v>12.429</v>
      </c>
      <c r="CT22" s="29">
        <v>8.2464999999999993</v>
      </c>
      <c r="CU22" s="29">
        <v>5.1784999999999997</v>
      </c>
      <c r="CV22" s="29">
        <v>3.3765000000000001</v>
      </c>
      <c r="CW22" s="29">
        <v>2.3069999999999999</v>
      </c>
      <c r="CX22" s="29">
        <v>1.4475</v>
      </c>
      <c r="CY22" s="29">
        <v>0.80549999999999999</v>
      </c>
      <c r="CZ22" s="29">
        <v>0.42149999999999999</v>
      </c>
      <c r="DA22" s="29">
        <v>0.2</v>
      </c>
      <c r="DB22" s="29">
        <v>8.1500000000000003E-2</v>
      </c>
      <c r="DC22" s="29">
        <v>0.03</v>
      </c>
      <c r="DD22" s="29">
        <v>1.4999999999999999E-2</v>
      </c>
      <c r="DE22" s="29">
        <v>6.4999999999999997E-3</v>
      </c>
      <c r="DF22" s="29">
        <v>1.5E-3</v>
      </c>
      <c r="DG22" s="29">
        <v>0</v>
      </c>
      <c r="DH22" s="29">
        <v>0</v>
      </c>
      <c r="DI22" s="29">
        <v>0</v>
      </c>
    </row>
    <row r="23" spans="1:113" x14ac:dyDescent="0.3">
      <c r="A23" s="25">
        <v>7498</v>
      </c>
      <c r="B23" s="25" t="s">
        <v>28</v>
      </c>
      <c r="C23" s="26" t="s">
        <v>29</v>
      </c>
      <c r="D23" s="27" t="s">
        <v>30</v>
      </c>
      <c r="E23" s="27">
        <v>50</v>
      </c>
      <c r="F23" s="27" t="s">
        <v>31</v>
      </c>
      <c r="G23" s="27" t="s">
        <v>32</v>
      </c>
      <c r="H23" s="27">
        <v>50</v>
      </c>
      <c r="I23" s="28" t="s">
        <v>33</v>
      </c>
      <c r="J23" s="27">
        <v>5501</v>
      </c>
      <c r="K23" s="27">
        <v>1955</v>
      </c>
      <c r="L23" s="30">
        <f t="shared" si="0"/>
        <v>44315.547499999993</v>
      </c>
      <c r="M23" s="29">
        <v>1822.932</v>
      </c>
      <c r="N23" s="29">
        <v>1591.383</v>
      </c>
      <c r="O23" s="29">
        <v>1457.296</v>
      </c>
      <c r="P23" s="29">
        <v>1357.3285000000001</v>
      </c>
      <c r="Q23" s="29">
        <v>1274.19</v>
      </c>
      <c r="R23" s="29">
        <v>1188.8130000000001</v>
      </c>
      <c r="S23" s="29">
        <v>1131.9145000000001</v>
      </c>
      <c r="T23" s="29">
        <v>1131.0875000000001</v>
      </c>
      <c r="U23" s="29">
        <v>1132.1075000000001</v>
      </c>
      <c r="V23" s="29">
        <v>1109.7204999999999</v>
      </c>
      <c r="W23" s="29">
        <v>1081.4414999999999</v>
      </c>
      <c r="X23" s="29">
        <v>1050.9375</v>
      </c>
      <c r="Y23" s="29">
        <v>1020.34</v>
      </c>
      <c r="Z23" s="29">
        <v>991.56449999999995</v>
      </c>
      <c r="AA23" s="29">
        <v>965.51949999999999</v>
      </c>
      <c r="AB23" s="29">
        <v>942.41150000000005</v>
      </c>
      <c r="AC23" s="29">
        <v>922.18050000000005</v>
      </c>
      <c r="AD23" s="29">
        <v>900.91650000000004</v>
      </c>
      <c r="AE23" s="29">
        <v>875.52549999999997</v>
      </c>
      <c r="AF23" s="29">
        <v>848.38149999999996</v>
      </c>
      <c r="AG23" s="29">
        <v>823.86800000000005</v>
      </c>
      <c r="AH23" s="29">
        <v>802.2835</v>
      </c>
      <c r="AI23" s="29">
        <v>780.30150000000003</v>
      </c>
      <c r="AJ23" s="29">
        <v>757.26649999999995</v>
      </c>
      <c r="AK23" s="29">
        <v>734.14649999999995</v>
      </c>
      <c r="AL23" s="29">
        <v>711.99149999999997</v>
      </c>
      <c r="AM23" s="29">
        <v>690.40650000000005</v>
      </c>
      <c r="AN23" s="29">
        <v>669.75649999999996</v>
      </c>
      <c r="AO23" s="29">
        <v>651.14</v>
      </c>
      <c r="AP23" s="29">
        <v>633.67600000000004</v>
      </c>
      <c r="AQ23" s="29">
        <v>616.11350000000004</v>
      </c>
      <c r="AR23" s="29">
        <v>598.7595</v>
      </c>
      <c r="AS23" s="29">
        <v>581.55999999999995</v>
      </c>
      <c r="AT23" s="29">
        <v>563.72699999999998</v>
      </c>
      <c r="AU23" s="29">
        <v>545.84249999999997</v>
      </c>
      <c r="AV23" s="29">
        <v>528.75199999999995</v>
      </c>
      <c r="AW23" s="29">
        <v>512.29899999999998</v>
      </c>
      <c r="AX23" s="29">
        <v>496.50799999999998</v>
      </c>
      <c r="AY23" s="29">
        <v>481.84699999999998</v>
      </c>
      <c r="AZ23" s="29">
        <v>467.89449999999999</v>
      </c>
      <c r="BA23" s="29">
        <v>454.077</v>
      </c>
      <c r="BB23" s="29">
        <v>440.45650000000001</v>
      </c>
      <c r="BC23" s="29">
        <v>426.7595</v>
      </c>
      <c r="BD23" s="29">
        <v>412.5095</v>
      </c>
      <c r="BE23" s="29">
        <v>398.06200000000001</v>
      </c>
      <c r="BF23" s="29">
        <v>383.84199999999998</v>
      </c>
      <c r="BG23" s="29">
        <v>369.64499999999998</v>
      </c>
      <c r="BH23" s="29">
        <v>356.06799999999998</v>
      </c>
      <c r="BI23" s="29">
        <v>343.91300000000001</v>
      </c>
      <c r="BJ23" s="29">
        <v>332.48149999999998</v>
      </c>
      <c r="BK23" s="29">
        <v>320.91250000000002</v>
      </c>
      <c r="BL23" s="29">
        <v>309.584</v>
      </c>
      <c r="BM23" s="29">
        <v>297.92149999999998</v>
      </c>
      <c r="BN23" s="29">
        <v>284.86</v>
      </c>
      <c r="BO23" s="29">
        <v>271.19549999999998</v>
      </c>
      <c r="BP23" s="29">
        <v>258.07900000000001</v>
      </c>
      <c r="BQ23" s="29">
        <v>245.19300000000001</v>
      </c>
      <c r="BR23" s="29">
        <v>232.62549999999999</v>
      </c>
      <c r="BS23" s="29">
        <v>221.233</v>
      </c>
      <c r="BT23" s="29">
        <v>210.4365</v>
      </c>
      <c r="BU23" s="29">
        <v>199.48050000000001</v>
      </c>
      <c r="BV23" s="29">
        <v>188.6215</v>
      </c>
      <c r="BW23" s="29">
        <v>177.14500000000001</v>
      </c>
      <c r="BX23" s="29">
        <v>164.142</v>
      </c>
      <c r="BY23" s="29">
        <v>150.76300000000001</v>
      </c>
      <c r="BZ23" s="29">
        <v>138.35650000000001</v>
      </c>
      <c r="CA23" s="29">
        <v>126.6675</v>
      </c>
      <c r="CB23" s="29">
        <v>116.4605</v>
      </c>
      <c r="CC23" s="29">
        <v>108.492</v>
      </c>
      <c r="CD23" s="29">
        <v>101.977</v>
      </c>
      <c r="CE23" s="29">
        <v>95.644000000000005</v>
      </c>
      <c r="CF23" s="29">
        <v>89.025000000000006</v>
      </c>
      <c r="CG23" s="29">
        <v>82.864999999999995</v>
      </c>
      <c r="CH23" s="29">
        <v>77.1845</v>
      </c>
      <c r="CI23" s="29">
        <v>71.711500000000001</v>
      </c>
      <c r="CJ23" s="29">
        <v>66.284999999999997</v>
      </c>
      <c r="CK23" s="29">
        <v>61.064500000000002</v>
      </c>
      <c r="CL23" s="29">
        <v>55.278500000000001</v>
      </c>
      <c r="CM23" s="29">
        <v>48.344000000000001</v>
      </c>
      <c r="CN23" s="29">
        <v>41.0625</v>
      </c>
      <c r="CO23" s="29">
        <v>34.529000000000003</v>
      </c>
      <c r="CP23" s="29">
        <v>28.708500000000001</v>
      </c>
      <c r="CQ23" s="29">
        <v>23.113</v>
      </c>
      <c r="CR23" s="29">
        <v>17.7925</v>
      </c>
      <c r="CS23" s="29">
        <v>13.044499999999999</v>
      </c>
      <c r="CT23" s="29">
        <v>9.0820000000000007</v>
      </c>
      <c r="CU23" s="29">
        <v>5.835</v>
      </c>
      <c r="CV23" s="29">
        <v>3.5354999999999999</v>
      </c>
      <c r="CW23" s="29">
        <v>2.214</v>
      </c>
      <c r="CX23" s="29">
        <v>1.4470000000000001</v>
      </c>
      <c r="CY23" s="29">
        <v>0.86350000000000005</v>
      </c>
      <c r="CZ23" s="29">
        <v>0.45400000000000001</v>
      </c>
      <c r="DA23" s="29">
        <v>0.222</v>
      </c>
      <c r="DB23" s="29">
        <v>9.8000000000000004E-2</v>
      </c>
      <c r="DC23" s="29">
        <v>3.5499999999999997E-2</v>
      </c>
      <c r="DD23" s="29">
        <v>1.15E-2</v>
      </c>
      <c r="DE23" s="29">
        <v>5.0000000000000001E-3</v>
      </c>
      <c r="DF23" s="29">
        <v>2E-3</v>
      </c>
      <c r="DG23" s="29">
        <v>0</v>
      </c>
      <c r="DH23" s="29">
        <v>0</v>
      </c>
      <c r="DI23" s="29">
        <v>0</v>
      </c>
    </row>
    <row r="24" spans="1:113" x14ac:dyDescent="0.3">
      <c r="A24" s="25">
        <v>7499</v>
      </c>
      <c r="B24" s="25" t="s">
        <v>28</v>
      </c>
      <c r="C24" s="26" t="s">
        <v>29</v>
      </c>
      <c r="D24" s="27" t="s">
        <v>30</v>
      </c>
      <c r="E24" s="27">
        <v>50</v>
      </c>
      <c r="F24" s="27" t="s">
        <v>31</v>
      </c>
      <c r="G24" s="27" t="s">
        <v>32</v>
      </c>
      <c r="H24" s="27">
        <v>50</v>
      </c>
      <c r="I24" s="28" t="s">
        <v>33</v>
      </c>
      <c r="J24" s="27">
        <v>5501</v>
      </c>
      <c r="K24" s="27">
        <v>1956</v>
      </c>
      <c r="L24" s="30">
        <f t="shared" si="0"/>
        <v>45407.666500000021</v>
      </c>
      <c r="M24" s="29">
        <v>1881.1935000000001</v>
      </c>
      <c r="N24" s="29">
        <v>1651.6735000000001</v>
      </c>
      <c r="O24" s="29">
        <v>1515.4680000000001</v>
      </c>
      <c r="P24" s="29">
        <v>1410.4179999999999</v>
      </c>
      <c r="Q24" s="29">
        <v>1327.3815</v>
      </c>
      <c r="R24" s="29">
        <v>1254.6510000000001</v>
      </c>
      <c r="S24" s="29">
        <v>1176.0325</v>
      </c>
      <c r="T24" s="29">
        <v>1123.116</v>
      </c>
      <c r="U24" s="29">
        <v>1124.325</v>
      </c>
      <c r="V24" s="29">
        <v>1126.4845</v>
      </c>
      <c r="W24" s="29">
        <v>1104.9145000000001</v>
      </c>
      <c r="X24" s="29">
        <v>1077.2049999999999</v>
      </c>
      <c r="Y24" s="29">
        <v>1046.9949999999999</v>
      </c>
      <c r="Z24" s="29">
        <v>1016.4765</v>
      </c>
      <c r="AA24" s="29">
        <v>987.59649999999999</v>
      </c>
      <c r="AB24" s="29">
        <v>961.28449999999998</v>
      </c>
      <c r="AC24" s="29">
        <v>937.78800000000001</v>
      </c>
      <c r="AD24" s="29">
        <v>917.12450000000001</v>
      </c>
      <c r="AE24" s="29">
        <v>895.49749999999995</v>
      </c>
      <c r="AF24" s="29">
        <v>869.899</v>
      </c>
      <c r="AG24" s="29">
        <v>842.70450000000005</v>
      </c>
      <c r="AH24" s="29">
        <v>818.23850000000004</v>
      </c>
      <c r="AI24" s="29">
        <v>796.75800000000004</v>
      </c>
      <c r="AJ24" s="29">
        <v>774.92399999999998</v>
      </c>
      <c r="AK24" s="29">
        <v>752.04949999999997</v>
      </c>
      <c r="AL24" s="29">
        <v>729.06899999999996</v>
      </c>
      <c r="AM24" s="29">
        <v>707.02200000000005</v>
      </c>
      <c r="AN24" s="29">
        <v>685.52549999999997</v>
      </c>
      <c r="AO24" s="29">
        <v>664.95600000000002</v>
      </c>
      <c r="AP24" s="29">
        <v>646.40350000000001</v>
      </c>
      <c r="AQ24" s="29">
        <v>628.97900000000004</v>
      </c>
      <c r="AR24" s="29">
        <v>611.42650000000003</v>
      </c>
      <c r="AS24" s="29">
        <v>594.06899999999996</v>
      </c>
      <c r="AT24" s="29">
        <v>576.90350000000001</v>
      </c>
      <c r="AU24" s="29">
        <v>559.17700000000002</v>
      </c>
      <c r="AV24" s="29">
        <v>541.45699999999999</v>
      </c>
      <c r="AW24" s="29">
        <v>524.54600000000005</v>
      </c>
      <c r="AX24" s="29">
        <v>508.2525</v>
      </c>
      <c r="AY24" s="29">
        <v>492.59500000000003</v>
      </c>
      <c r="AZ24" s="29">
        <v>478.03300000000002</v>
      </c>
      <c r="BA24" s="29">
        <v>464.14749999999998</v>
      </c>
      <c r="BB24" s="29">
        <v>450.3655</v>
      </c>
      <c r="BC24" s="29">
        <v>436.74200000000002</v>
      </c>
      <c r="BD24" s="29">
        <v>423.00799999999998</v>
      </c>
      <c r="BE24" s="29">
        <v>408.69450000000001</v>
      </c>
      <c r="BF24" s="29">
        <v>394.15949999999998</v>
      </c>
      <c r="BG24" s="29">
        <v>379.82799999999997</v>
      </c>
      <c r="BH24" s="29">
        <v>365.50099999999998</v>
      </c>
      <c r="BI24" s="29">
        <v>351.78300000000002</v>
      </c>
      <c r="BJ24" s="29">
        <v>339.47449999999998</v>
      </c>
      <c r="BK24" s="29">
        <v>327.89049999999997</v>
      </c>
      <c r="BL24" s="29">
        <v>316.19099999999997</v>
      </c>
      <c r="BM24" s="29">
        <v>304.75799999999998</v>
      </c>
      <c r="BN24" s="29">
        <v>293.03399999999999</v>
      </c>
      <c r="BO24" s="29">
        <v>279.959</v>
      </c>
      <c r="BP24" s="29">
        <v>266.2955</v>
      </c>
      <c r="BQ24" s="29">
        <v>253.102</v>
      </c>
      <c r="BR24" s="29">
        <v>240.05099999999999</v>
      </c>
      <c r="BS24" s="29">
        <v>227.27850000000001</v>
      </c>
      <c r="BT24" s="29">
        <v>215.63399999999999</v>
      </c>
      <c r="BU24" s="29">
        <v>204.63550000000001</v>
      </c>
      <c r="BV24" s="29">
        <v>193.39250000000001</v>
      </c>
      <c r="BW24" s="29">
        <v>182.25550000000001</v>
      </c>
      <c r="BX24" s="29">
        <v>170.5575</v>
      </c>
      <c r="BY24" s="29">
        <v>157.45500000000001</v>
      </c>
      <c r="BZ24" s="29">
        <v>144.07050000000001</v>
      </c>
      <c r="CA24" s="29">
        <v>131.726</v>
      </c>
      <c r="CB24" s="29">
        <v>120.143</v>
      </c>
      <c r="CC24" s="29">
        <v>109.9615</v>
      </c>
      <c r="CD24" s="29">
        <v>101.87350000000001</v>
      </c>
      <c r="CE24" s="29">
        <v>95.120999999999995</v>
      </c>
      <c r="CF24" s="29">
        <v>88.527500000000003</v>
      </c>
      <c r="CG24" s="29">
        <v>81.686499999999995</v>
      </c>
      <c r="CH24" s="29">
        <v>75.314499999999995</v>
      </c>
      <c r="CI24" s="29">
        <v>69.4345</v>
      </c>
      <c r="CJ24" s="29">
        <v>63.804000000000002</v>
      </c>
      <c r="CK24" s="29">
        <v>58.285499999999999</v>
      </c>
      <c r="CL24" s="29">
        <v>53.015999999999998</v>
      </c>
      <c r="CM24" s="29">
        <v>47.323999999999998</v>
      </c>
      <c r="CN24" s="29">
        <v>40.741500000000002</v>
      </c>
      <c r="CO24" s="29">
        <v>34.000500000000002</v>
      </c>
      <c r="CP24" s="29">
        <v>28.034500000000001</v>
      </c>
      <c r="CQ24" s="29">
        <v>22.811499999999999</v>
      </c>
      <c r="CR24" s="29">
        <v>17.937999999999999</v>
      </c>
      <c r="CS24" s="29">
        <v>13.455500000000001</v>
      </c>
      <c r="CT24" s="29">
        <v>9.5864999999999991</v>
      </c>
      <c r="CU24" s="29">
        <v>6.4654999999999996</v>
      </c>
      <c r="CV24" s="29">
        <v>4.0119999999999996</v>
      </c>
      <c r="CW24" s="29">
        <v>2.3374999999999999</v>
      </c>
      <c r="CX24" s="29">
        <v>1.4015</v>
      </c>
      <c r="CY24" s="29">
        <v>0.87250000000000005</v>
      </c>
      <c r="CZ24" s="29">
        <v>0.49299999999999999</v>
      </c>
      <c r="DA24" s="29">
        <v>0.24349999999999999</v>
      </c>
      <c r="DB24" s="29">
        <v>0.112</v>
      </c>
      <c r="DC24" s="29">
        <v>4.4999999999999998E-2</v>
      </c>
      <c r="DD24" s="29">
        <v>1.55E-2</v>
      </c>
      <c r="DE24" s="29">
        <v>4.4999999999999997E-3</v>
      </c>
      <c r="DF24" s="29">
        <v>1.5E-3</v>
      </c>
      <c r="DG24" s="29">
        <v>0</v>
      </c>
      <c r="DH24" s="29">
        <v>0</v>
      </c>
      <c r="DI24" s="29">
        <v>0</v>
      </c>
    </row>
    <row r="25" spans="1:113" x14ac:dyDescent="0.3">
      <c r="A25" s="25">
        <v>7500</v>
      </c>
      <c r="B25" s="25" t="s">
        <v>28</v>
      </c>
      <c r="C25" s="26" t="s">
        <v>29</v>
      </c>
      <c r="D25" s="27" t="s">
        <v>30</v>
      </c>
      <c r="E25" s="27">
        <v>50</v>
      </c>
      <c r="F25" s="27" t="s">
        <v>31</v>
      </c>
      <c r="G25" s="27" t="s">
        <v>32</v>
      </c>
      <c r="H25" s="27">
        <v>50</v>
      </c>
      <c r="I25" s="28" t="s">
        <v>33</v>
      </c>
      <c r="J25" s="27">
        <v>5501</v>
      </c>
      <c r="K25" s="27">
        <v>1957</v>
      </c>
      <c r="L25" s="30">
        <f t="shared" si="0"/>
        <v>46560.522500000021</v>
      </c>
      <c r="M25" s="29">
        <v>1941.5730000000001</v>
      </c>
      <c r="N25" s="29">
        <v>1709.9414999999999</v>
      </c>
      <c r="O25" s="29">
        <v>1576.1189999999999</v>
      </c>
      <c r="P25" s="29">
        <v>1468.7270000000001</v>
      </c>
      <c r="Q25" s="29">
        <v>1380.626</v>
      </c>
      <c r="R25" s="29">
        <v>1307.9135000000001</v>
      </c>
      <c r="S25" s="29">
        <v>1241.7384999999999</v>
      </c>
      <c r="T25" s="29">
        <v>1167.2484999999999</v>
      </c>
      <c r="U25" s="29">
        <v>1116.607</v>
      </c>
      <c r="V25" s="29">
        <v>1118.875</v>
      </c>
      <c r="W25" s="29">
        <v>1121.723</v>
      </c>
      <c r="X25" s="29">
        <v>1100.6975</v>
      </c>
      <c r="Y25" s="29">
        <v>1073.2635</v>
      </c>
      <c r="Z25" s="29">
        <v>1043.115</v>
      </c>
      <c r="AA25" s="29">
        <v>1012.4734999999999</v>
      </c>
      <c r="AB25" s="29">
        <v>983.30849999999998</v>
      </c>
      <c r="AC25" s="29">
        <v>956.59299999999996</v>
      </c>
      <c r="AD25" s="29">
        <v>932.65499999999997</v>
      </c>
      <c r="AE25" s="29">
        <v>911.60699999999997</v>
      </c>
      <c r="AF25" s="29">
        <v>889.73749999999995</v>
      </c>
      <c r="AG25" s="29">
        <v>864.06700000000001</v>
      </c>
      <c r="AH25" s="29">
        <v>836.92349999999999</v>
      </c>
      <c r="AI25" s="29">
        <v>812.56700000000001</v>
      </c>
      <c r="AJ25" s="29">
        <v>791.22199999999998</v>
      </c>
      <c r="AK25" s="29">
        <v>769.53899999999999</v>
      </c>
      <c r="AL25" s="29">
        <v>746.79849999999999</v>
      </c>
      <c r="AM25" s="29">
        <v>723.928</v>
      </c>
      <c r="AN25" s="29">
        <v>701.97450000000003</v>
      </c>
      <c r="AO25" s="29">
        <v>680.56949999999995</v>
      </c>
      <c r="AP25" s="29">
        <v>660.08199999999999</v>
      </c>
      <c r="AQ25" s="29">
        <v>641.5865</v>
      </c>
      <c r="AR25" s="29">
        <v>624.18050000000005</v>
      </c>
      <c r="AS25" s="29">
        <v>606.63400000000001</v>
      </c>
      <c r="AT25" s="29">
        <v>589.31700000000001</v>
      </c>
      <c r="AU25" s="29">
        <v>572.2595</v>
      </c>
      <c r="AV25" s="29">
        <v>554.69899999999996</v>
      </c>
      <c r="AW25" s="29">
        <v>537.16</v>
      </c>
      <c r="AX25" s="29">
        <v>520.41</v>
      </c>
      <c r="AY25" s="29">
        <v>504.25099999999998</v>
      </c>
      <c r="AZ25" s="29">
        <v>488.697</v>
      </c>
      <c r="BA25" s="29">
        <v>474.20499999999998</v>
      </c>
      <c r="BB25" s="29">
        <v>460.35750000000002</v>
      </c>
      <c r="BC25" s="29">
        <v>446.57900000000001</v>
      </c>
      <c r="BD25" s="29">
        <v>432.92500000000001</v>
      </c>
      <c r="BE25" s="29">
        <v>419.12900000000002</v>
      </c>
      <c r="BF25" s="29">
        <v>404.73099999999999</v>
      </c>
      <c r="BG25" s="29">
        <v>390.089</v>
      </c>
      <c r="BH25" s="29">
        <v>375.63099999999997</v>
      </c>
      <c r="BI25" s="29">
        <v>361.16849999999999</v>
      </c>
      <c r="BJ25" s="29">
        <v>347.30950000000001</v>
      </c>
      <c r="BK25" s="29">
        <v>334.85649999999998</v>
      </c>
      <c r="BL25" s="29">
        <v>323.14100000000002</v>
      </c>
      <c r="BM25" s="29">
        <v>311.33999999999997</v>
      </c>
      <c r="BN25" s="29">
        <v>299.83749999999998</v>
      </c>
      <c r="BO25" s="29">
        <v>288.07249999999999</v>
      </c>
      <c r="BP25" s="29">
        <v>274.98200000000003</v>
      </c>
      <c r="BQ25" s="29">
        <v>261.24549999999999</v>
      </c>
      <c r="BR25" s="29">
        <v>247.88749999999999</v>
      </c>
      <c r="BS25" s="29">
        <v>234.6395</v>
      </c>
      <c r="BT25" s="29">
        <v>221.64599999999999</v>
      </c>
      <c r="BU25" s="29">
        <v>209.8365</v>
      </c>
      <c r="BV25" s="29">
        <v>198.55600000000001</v>
      </c>
      <c r="BW25" s="29">
        <v>187.04949999999999</v>
      </c>
      <c r="BX25" s="29">
        <v>175.67349999999999</v>
      </c>
      <c r="BY25" s="29">
        <v>163.80850000000001</v>
      </c>
      <c r="BZ25" s="29">
        <v>150.6645</v>
      </c>
      <c r="CA25" s="29">
        <v>137.36099999999999</v>
      </c>
      <c r="CB25" s="29">
        <v>125.128</v>
      </c>
      <c r="CC25" s="29">
        <v>113.622</v>
      </c>
      <c r="CD25" s="29">
        <v>103.432</v>
      </c>
      <c r="CE25" s="29">
        <v>95.198999999999998</v>
      </c>
      <c r="CF25" s="29">
        <v>88.209000000000003</v>
      </c>
      <c r="CG25" s="29">
        <v>81.388000000000005</v>
      </c>
      <c r="CH25" s="29">
        <v>74.402000000000001</v>
      </c>
      <c r="CI25" s="29">
        <v>67.915999999999997</v>
      </c>
      <c r="CJ25" s="29">
        <v>61.944000000000003</v>
      </c>
      <c r="CK25" s="29">
        <v>56.262</v>
      </c>
      <c r="CL25" s="29">
        <v>50.7485</v>
      </c>
      <c r="CM25" s="29">
        <v>45.522500000000001</v>
      </c>
      <c r="CN25" s="29">
        <v>40.011499999999998</v>
      </c>
      <c r="CO25" s="29">
        <v>33.853499999999997</v>
      </c>
      <c r="CP25" s="29">
        <v>27.7105</v>
      </c>
      <c r="CQ25" s="29">
        <v>22.364000000000001</v>
      </c>
      <c r="CR25" s="29">
        <v>17.779499999999999</v>
      </c>
      <c r="CS25" s="29">
        <v>13.6295</v>
      </c>
      <c r="CT25" s="29">
        <v>9.9420000000000002</v>
      </c>
      <c r="CU25" s="29">
        <v>6.8654999999999999</v>
      </c>
      <c r="CV25" s="29">
        <v>4.4740000000000002</v>
      </c>
      <c r="CW25" s="29">
        <v>2.6720000000000002</v>
      </c>
      <c r="CX25" s="29">
        <v>1.4910000000000001</v>
      </c>
      <c r="CY25" s="29">
        <v>0.85250000000000004</v>
      </c>
      <c r="CZ25" s="29">
        <v>0.50249999999999995</v>
      </c>
      <c r="DA25" s="29">
        <v>0.26800000000000002</v>
      </c>
      <c r="DB25" s="29">
        <v>0.124</v>
      </c>
      <c r="DC25" s="29">
        <v>5.1999999999999998E-2</v>
      </c>
      <c r="DD25" s="29">
        <v>0.02</v>
      </c>
      <c r="DE25" s="29">
        <v>6.0000000000000001E-3</v>
      </c>
      <c r="DF25" s="29">
        <v>1.5E-3</v>
      </c>
      <c r="DG25" s="29">
        <v>0</v>
      </c>
      <c r="DH25" s="29">
        <v>0</v>
      </c>
      <c r="DI25" s="29">
        <v>0</v>
      </c>
    </row>
    <row r="26" spans="1:113" x14ac:dyDescent="0.3">
      <c r="A26" s="25">
        <v>7501</v>
      </c>
      <c r="B26" s="25" t="s">
        <v>28</v>
      </c>
      <c r="C26" s="26" t="s">
        <v>29</v>
      </c>
      <c r="D26" s="27" t="s">
        <v>30</v>
      </c>
      <c r="E26" s="27">
        <v>50</v>
      </c>
      <c r="F26" s="27" t="s">
        <v>31</v>
      </c>
      <c r="G26" s="27" t="s">
        <v>32</v>
      </c>
      <c r="H26" s="27">
        <v>50</v>
      </c>
      <c r="I26" s="28" t="s">
        <v>33</v>
      </c>
      <c r="J26" s="27">
        <v>5501</v>
      </c>
      <c r="K26" s="27">
        <v>1958</v>
      </c>
      <c r="L26" s="30">
        <f t="shared" si="0"/>
        <v>47742.790500000003</v>
      </c>
      <c r="M26" s="29">
        <v>2005.2945</v>
      </c>
      <c r="N26" s="29">
        <v>1769.771</v>
      </c>
      <c r="O26" s="29">
        <v>1634.528</v>
      </c>
      <c r="P26" s="29">
        <v>1529.0875000000001</v>
      </c>
      <c r="Q26" s="29">
        <v>1438.643</v>
      </c>
      <c r="R26" s="29">
        <v>1360.9504999999999</v>
      </c>
      <c r="S26" s="29">
        <v>1294.7755</v>
      </c>
      <c r="T26" s="29">
        <v>1232.6130000000001</v>
      </c>
      <c r="U26" s="29">
        <v>1160.5260000000001</v>
      </c>
      <c r="V26" s="29">
        <v>1111.1785</v>
      </c>
      <c r="W26" s="29">
        <v>1114.124</v>
      </c>
      <c r="X26" s="29">
        <v>1117.4245000000001</v>
      </c>
      <c r="Y26" s="29">
        <v>1096.6255000000001</v>
      </c>
      <c r="Z26" s="29">
        <v>1069.174</v>
      </c>
      <c r="AA26" s="29">
        <v>1038.78</v>
      </c>
      <c r="AB26" s="29">
        <v>1007.694</v>
      </c>
      <c r="AC26" s="29">
        <v>977.94100000000003</v>
      </c>
      <c r="AD26" s="29">
        <v>950.5915</v>
      </c>
      <c r="AE26" s="29">
        <v>926.08550000000002</v>
      </c>
      <c r="AF26" s="29">
        <v>904.61699999999996</v>
      </c>
      <c r="AG26" s="29">
        <v>882.51300000000003</v>
      </c>
      <c r="AH26" s="29">
        <v>856.77800000000002</v>
      </c>
      <c r="AI26" s="29">
        <v>829.68550000000005</v>
      </c>
      <c r="AJ26" s="29">
        <v>805.44150000000002</v>
      </c>
      <c r="AK26" s="29">
        <v>784.23699999999997</v>
      </c>
      <c r="AL26" s="29">
        <v>762.70100000000002</v>
      </c>
      <c r="AM26" s="29">
        <v>740.10599999999999</v>
      </c>
      <c r="AN26" s="29">
        <v>717.38699999999994</v>
      </c>
      <c r="AO26" s="29">
        <v>695.59349999999995</v>
      </c>
      <c r="AP26" s="29">
        <v>674.351</v>
      </c>
      <c r="AQ26" s="29">
        <v>654.01149999999996</v>
      </c>
      <c r="AR26" s="29">
        <v>635.62400000000002</v>
      </c>
      <c r="AS26" s="29">
        <v>618.30799999999999</v>
      </c>
      <c r="AT26" s="29">
        <v>600.88149999999996</v>
      </c>
      <c r="AU26" s="29">
        <v>583.74599999999998</v>
      </c>
      <c r="AV26" s="29">
        <v>566.91899999999998</v>
      </c>
      <c r="AW26" s="29">
        <v>549.60249999999996</v>
      </c>
      <c r="AX26" s="29">
        <v>532.28549999999996</v>
      </c>
      <c r="AY26" s="29">
        <v>515.72299999999996</v>
      </c>
      <c r="AZ26" s="29">
        <v>499.71850000000001</v>
      </c>
      <c r="BA26" s="29">
        <v>484.2835</v>
      </c>
      <c r="BB26" s="29">
        <v>469.8725</v>
      </c>
      <c r="BC26" s="29">
        <v>456.06799999999998</v>
      </c>
      <c r="BD26" s="29">
        <v>442.30200000000002</v>
      </c>
      <c r="BE26" s="29">
        <v>428.62599999999998</v>
      </c>
      <c r="BF26" s="29">
        <v>414.77699999999999</v>
      </c>
      <c r="BG26" s="29">
        <v>400.30099999999999</v>
      </c>
      <c r="BH26" s="29">
        <v>385.56299999999999</v>
      </c>
      <c r="BI26" s="29">
        <v>370.99200000000002</v>
      </c>
      <c r="BJ26" s="29">
        <v>356.41500000000002</v>
      </c>
      <c r="BK26" s="29">
        <v>342.44600000000003</v>
      </c>
      <c r="BL26" s="29">
        <v>329.88749999999999</v>
      </c>
      <c r="BM26" s="29">
        <v>318.0865</v>
      </c>
      <c r="BN26" s="29">
        <v>306.23349999999999</v>
      </c>
      <c r="BO26" s="29">
        <v>294.69650000000001</v>
      </c>
      <c r="BP26" s="29">
        <v>282.90050000000002</v>
      </c>
      <c r="BQ26" s="29">
        <v>269.73</v>
      </c>
      <c r="BR26" s="29">
        <v>255.84200000000001</v>
      </c>
      <c r="BS26" s="29">
        <v>242.29650000000001</v>
      </c>
      <c r="BT26" s="29">
        <v>228.84450000000001</v>
      </c>
      <c r="BU26" s="29">
        <v>215.8295</v>
      </c>
      <c r="BV26" s="29">
        <v>203.762</v>
      </c>
      <c r="BW26" s="29">
        <v>192.22149999999999</v>
      </c>
      <c r="BX26" s="29">
        <v>180.49100000000001</v>
      </c>
      <c r="BY26" s="29">
        <v>168.929</v>
      </c>
      <c r="BZ26" s="29">
        <v>156.95500000000001</v>
      </c>
      <c r="CA26" s="29">
        <v>143.85650000000001</v>
      </c>
      <c r="CB26" s="29">
        <v>130.68299999999999</v>
      </c>
      <c r="CC26" s="29">
        <v>118.5325</v>
      </c>
      <c r="CD26" s="29">
        <v>107.06699999999999</v>
      </c>
      <c r="CE26" s="29">
        <v>96.845500000000001</v>
      </c>
      <c r="CF26" s="29">
        <v>88.466499999999996</v>
      </c>
      <c r="CG26" s="29">
        <v>81.272000000000006</v>
      </c>
      <c r="CH26" s="29">
        <v>74.296999999999997</v>
      </c>
      <c r="CI26" s="29">
        <v>67.257999999999996</v>
      </c>
      <c r="CJ26" s="29">
        <v>60.758499999999998</v>
      </c>
      <c r="CK26" s="29">
        <v>54.790999999999997</v>
      </c>
      <c r="CL26" s="29">
        <v>49.146999999999998</v>
      </c>
      <c r="CM26" s="29">
        <v>43.720500000000001</v>
      </c>
      <c r="CN26" s="29">
        <v>38.622500000000002</v>
      </c>
      <c r="CO26" s="29">
        <v>33.372500000000002</v>
      </c>
      <c r="CP26" s="29">
        <v>27.704499999999999</v>
      </c>
      <c r="CQ26" s="29">
        <v>22.204499999999999</v>
      </c>
      <c r="CR26" s="29">
        <v>17.511500000000002</v>
      </c>
      <c r="CS26" s="29">
        <v>13.576499999999999</v>
      </c>
      <c r="CT26" s="29">
        <v>10.125999999999999</v>
      </c>
      <c r="CU26" s="29">
        <v>7.1654999999999998</v>
      </c>
      <c r="CV26" s="29">
        <v>4.7839999999999998</v>
      </c>
      <c r="CW26" s="29">
        <v>3.0019999999999998</v>
      </c>
      <c r="CX26" s="29">
        <v>1.7184999999999999</v>
      </c>
      <c r="CY26" s="29">
        <v>0.91549999999999998</v>
      </c>
      <c r="CZ26" s="29">
        <v>0.496</v>
      </c>
      <c r="DA26" s="29">
        <v>0.27650000000000002</v>
      </c>
      <c r="DB26" s="29">
        <v>0.13800000000000001</v>
      </c>
      <c r="DC26" s="29">
        <v>5.8999999999999997E-2</v>
      </c>
      <c r="DD26" s="29">
        <v>2.3E-2</v>
      </c>
      <c r="DE26" s="29">
        <v>8.0000000000000002E-3</v>
      </c>
      <c r="DF26" s="29">
        <v>2.5000000000000001E-3</v>
      </c>
      <c r="DG26" s="29">
        <v>0</v>
      </c>
      <c r="DH26" s="29">
        <v>0</v>
      </c>
      <c r="DI26" s="29">
        <v>0</v>
      </c>
    </row>
    <row r="27" spans="1:113" x14ac:dyDescent="0.3">
      <c r="A27" s="25">
        <v>7502</v>
      </c>
      <c r="B27" s="25" t="s">
        <v>28</v>
      </c>
      <c r="C27" s="26" t="s">
        <v>29</v>
      </c>
      <c r="D27" s="27" t="s">
        <v>30</v>
      </c>
      <c r="E27" s="27">
        <v>50</v>
      </c>
      <c r="F27" s="27" t="s">
        <v>31</v>
      </c>
      <c r="G27" s="27" t="s">
        <v>32</v>
      </c>
      <c r="H27" s="27">
        <v>50</v>
      </c>
      <c r="I27" s="28" t="s">
        <v>33</v>
      </c>
      <c r="J27" s="27">
        <v>5501</v>
      </c>
      <c r="K27" s="27">
        <v>1959</v>
      </c>
      <c r="L27" s="30">
        <f t="shared" si="0"/>
        <v>49004.962500000001</v>
      </c>
      <c r="M27" s="29">
        <v>2074.2734999999998</v>
      </c>
      <c r="N27" s="29">
        <v>1833.0074999999999</v>
      </c>
      <c r="O27" s="29">
        <v>1694.731</v>
      </c>
      <c r="P27" s="29">
        <v>1587.5925</v>
      </c>
      <c r="Q27" s="29">
        <v>1498.9110000000001</v>
      </c>
      <c r="R27" s="29">
        <v>1418.9179999999999</v>
      </c>
      <c r="S27" s="29">
        <v>1347.886</v>
      </c>
      <c r="T27" s="29">
        <v>1285.7954999999999</v>
      </c>
      <c r="U27" s="29">
        <v>1226.0005000000001</v>
      </c>
      <c r="V27" s="29">
        <v>1155.27</v>
      </c>
      <c r="W27" s="29">
        <v>1106.6455000000001</v>
      </c>
      <c r="X27" s="29">
        <v>1109.934</v>
      </c>
      <c r="Y27" s="29">
        <v>1113.3975</v>
      </c>
      <c r="Z27" s="29">
        <v>1092.585</v>
      </c>
      <c r="AA27" s="29">
        <v>1064.9114999999999</v>
      </c>
      <c r="AB27" s="29">
        <v>1034.1134999999999</v>
      </c>
      <c r="AC27" s="29">
        <v>1002.4935</v>
      </c>
      <c r="AD27" s="29">
        <v>972.17200000000003</v>
      </c>
      <c r="AE27" s="29">
        <v>944.32600000000002</v>
      </c>
      <c r="AF27" s="29">
        <v>919.47249999999997</v>
      </c>
      <c r="AG27" s="29">
        <v>897.81700000000001</v>
      </c>
      <c r="AH27" s="29">
        <v>875.66750000000002</v>
      </c>
      <c r="AI27" s="29">
        <v>850</v>
      </c>
      <c r="AJ27" s="29">
        <v>823.04600000000005</v>
      </c>
      <c r="AK27" s="29">
        <v>798.95249999999999</v>
      </c>
      <c r="AL27" s="29">
        <v>777.88099999999997</v>
      </c>
      <c r="AM27" s="29">
        <v>756.46450000000004</v>
      </c>
      <c r="AN27" s="29">
        <v>733.99400000000003</v>
      </c>
      <c r="AO27" s="29">
        <v>711.40899999999999</v>
      </c>
      <c r="AP27" s="29">
        <v>689.75250000000005</v>
      </c>
      <c r="AQ27" s="29">
        <v>668.63300000000004</v>
      </c>
      <c r="AR27" s="29">
        <v>648.38549999999998</v>
      </c>
      <c r="AS27" s="29">
        <v>630.06949999999995</v>
      </c>
      <c r="AT27" s="29">
        <v>612.84799999999996</v>
      </c>
      <c r="AU27" s="29">
        <v>595.57849999999996</v>
      </c>
      <c r="AV27" s="29">
        <v>578.649</v>
      </c>
      <c r="AW27" s="29">
        <v>562.0385</v>
      </c>
      <c r="AX27" s="29">
        <v>544.91750000000002</v>
      </c>
      <c r="AY27" s="29">
        <v>527.76549999999997</v>
      </c>
      <c r="AZ27" s="29">
        <v>511.33300000000003</v>
      </c>
      <c r="BA27" s="29">
        <v>495.42450000000002</v>
      </c>
      <c r="BB27" s="29">
        <v>480.053</v>
      </c>
      <c r="BC27" s="29">
        <v>465.66899999999998</v>
      </c>
      <c r="BD27" s="29">
        <v>451.85950000000003</v>
      </c>
      <c r="BE27" s="29">
        <v>438.06200000000001</v>
      </c>
      <c r="BF27" s="29">
        <v>424.32499999999999</v>
      </c>
      <c r="BG27" s="29">
        <v>410.38499999999999</v>
      </c>
      <c r="BH27" s="29">
        <v>395.80200000000002</v>
      </c>
      <c r="BI27" s="29">
        <v>380.94450000000001</v>
      </c>
      <c r="BJ27" s="29">
        <v>366.25099999999998</v>
      </c>
      <c r="BK27" s="29">
        <v>351.56049999999999</v>
      </c>
      <c r="BL27" s="29">
        <v>337.49149999999997</v>
      </c>
      <c r="BM27" s="29">
        <v>324.84949999999998</v>
      </c>
      <c r="BN27" s="29">
        <v>312.98899999999998</v>
      </c>
      <c r="BO27" s="29">
        <v>301.09949999999998</v>
      </c>
      <c r="BP27" s="29">
        <v>289.517</v>
      </c>
      <c r="BQ27" s="29">
        <v>277.60599999999999</v>
      </c>
      <c r="BR27" s="29">
        <v>264.2595</v>
      </c>
      <c r="BS27" s="29">
        <v>250.18199999999999</v>
      </c>
      <c r="BT27" s="29">
        <v>236.428</v>
      </c>
      <c r="BU27" s="29">
        <v>222.91749999999999</v>
      </c>
      <c r="BV27" s="29">
        <v>209.6765</v>
      </c>
      <c r="BW27" s="29">
        <v>197.374</v>
      </c>
      <c r="BX27" s="29">
        <v>185.61449999999999</v>
      </c>
      <c r="BY27" s="29">
        <v>173.71250000000001</v>
      </c>
      <c r="BZ27" s="29">
        <v>162.02350000000001</v>
      </c>
      <c r="CA27" s="29">
        <v>150.02699999999999</v>
      </c>
      <c r="CB27" s="29">
        <v>137.02549999999999</v>
      </c>
      <c r="CC27" s="29">
        <v>123.9545</v>
      </c>
      <c r="CD27" s="29">
        <v>111.851</v>
      </c>
      <c r="CE27" s="29">
        <v>100.4055</v>
      </c>
      <c r="CF27" s="29">
        <v>90.152000000000001</v>
      </c>
      <c r="CG27" s="29">
        <v>81.662999999999997</v>
      </c>
      <c r="CH27" s="29">
        <v>74.334000000000003</v>
      </c>
      <c r="CI27" s="29">
        <v>67.296499999999995</v>
      </c>
      <c r="CJ27" s="29">
        <v>60.302</v>
      </c>
      <c r="CK27" s="29">
        <v>53.878</v>
      </c>
      <c r="CL27" s="29">
        <v>47.997999999999998</v>
      </c>
      <c r="CM27" s="29">
        <v>42.467500000000001</v>
      </c>
      <c r="CN27" s="29">
        <v>37.207500000000003</v>
      </c>
      <c r="CO27" s="29">
        <v>32.317500000000003</v>
      </c>
      <c r="CP27" s="29">
        <v>27.405999999999999</v>
      </c>
      <c r="CQ27" s="29">
        <v>22.286000000000001</v>
      </c>
      <c r="CR27" s="29">
        <v>17.459499999999998</v>
      </c>
      <c r="CS27" s="29">
        <v>13.43</v>
      </c>
      <c r="CT27" s="29">
        <v>10.1335</v>
      </c>
      <c r="CU27" s="29">
        <v>7.3365</v>
      </c>
      <c r="CV27" s="29">
        <v>5.0220000000000002</v>
      </c>
      <c r="CW27" s="29">
        <v>3.2305000000000001</v>
      </c>
      <c r="CX27" s="29">
        <v>1.944</v>
      </c>
      <c r="CY27" s="29">
        <v>1.0629999999999999</v>
      </c>
      <c r="CZ27" s="29">
        <v>0.53700000000000003</v>
      </c>
      <c r="DA27" s="29">
        <v>0.27500000000000002</v>
      </c>
      <c r="DB27" s="29">
        <v>0.14299999999999999</v>
      </c>
      <c r="DC27" s="29">
        <v>6.6000000000000003E-2</v>
      </c>
      <c r="DD27" s="29">
        <v>2.5000000000000001E-2</v>
      </c>
      <c r="DE27" s="29">
        <v>8.5000000000000006E-3</v>
      </c>
      <c r="DF27" s="29">
        <v>2E-3</v>
      </c>
      <c r="DG27" s="29">
        <v>5.0000000000000001E-4</v>
      </c>
      <c r="DH27" s="29">
        <v>0</v>
      </c>
      <c r="DI27" s="29">
        <v>0</v>
      </c>
    </row>
    <row r="28" spans="1:113" x14ac:dyDescent="0.3">
      <c r="A28" s="25">
        <v>7503</v>
      </c>
      <c r="B28" s="25" t="s">
        <v>28</v>
      </c>
      <c r="C28" s="26" t="s">
        <v>29</v>
      </c>
      <c r="D28" s="27" t="s">
        <v>30</v>
      </c>
      <c r="E28" s="27">
        <v>50</v>
      </c>
      <c r="F28" s="27" t="s">
        <v>31</v>
      </c>
      <c r="G28" s="27" t="s">
        <v>32</v>
      </c>
      <c r="H28" s="27">
        <v>50</v>
      </c>
      <c r="I28" s="28" t="s">
        <v>33</v>
      </c>
      <c r="J28" s="27">
        <v>5501</v>
      </c>
      <c r="K28" s="27">
        <v>1960</v>
      </c>
      <c r="L28" s="30">
        <f t="shared" si="0"/>
        <v>50396.429000000018</v>
      </c>
      <c r="M28" s="29">
        <v>2152.0304999999998</v>
      </c>
      <c r="N28" s="29">
        <v>1900.5930000000001</v>
      </c>
      <c r="O28" s="29">
        <v>1758.0915</v>
      </c>
      <c r="P28" s="29">
        <v>1648.0954999999999</v>
      </c>
      <c r="Q28" s="29">
        <v>1557.6285</v>
      </c>
      <c r="R28" s="29">
        <v>1479.2695000000001</v>
      </c>
      <c r="S28" s="29">
        <v>1405.9475</v>
      </c>
      <c r="T28" s="29">
        <v>1339.0645</v>
      </c>
      <c r="U28" s="29">
        <v>1279.377</v>
      </c>
      <c r="V28" s="29">
        <v>1220.8965000000001</v>
      </c>
      <c r="W28" s="29">
        <v>1150.9475</v>
      </c>
      <c r="X28" s="29">
        <v>1102.7435</v>
      </c>
      <c r="Y28" s="29">
        <v>1106.1614999999999</v>
      </c>
      <c r="Z28" s="29">
        <v>1109.653</v>
      </c>
      <c r="AA28" s="29">
        <v>1088.7840000000001</v>
      </c>
      <c r="AB28" s="29">
        <v>1060.942</v>
      </c>
      <c r="AC28" s="29">
        <v>1029.8910000000001</v>
      </c>
      <c r="AD28" s="29">
        <v>998.01149999999996</v>
      </c>
      <c r="AE28" s="29">
        <v>967.505</v>
      </c>
      <c r="AF28" s="29">
        <v>939.60149999999999</v>
      </c>
      <c r="AG28" s="29">
        <v>914.81100000000004</v>
      </c>
      <c r="AH28" s="29">
        <v>893.28499999999997</v>
      </c>
      <c r="AI28" s="29">
        <v>871.30399999999997</v>
      </c>
      <c r="AJ28" s="29">
        <v>845.82799999999997</v>
      </c>
      <c r="AK28" s="29">
        <v>819.04349999999999</v>
      </c>
      <c r="AL28" s="29">
        <v>795.05700000000002</v>
      </c>
      <c r="AM28" s="29">
        <v>774.03</v>
      </c>
      <c r="AN28" s="29">
        <v>752.63350000000003</v>
      </c>
      <c r="AO28" s="29">
        <v>730.178</v>
      </c>
      <c r="AP28" s="29">
        <v>707.60649999999998</v>
      </c>
      <c r="AQ28" s="29">
        <v>685.94299999999998</v>
      </c>
      <c r="AR28" s="29">
        <v>664.78949999999998</v>
      </c>
      <c r="AS28" s="29">
        <v>644.495</v>
      </c>
      <c r="AT28" s="29">
        <v>626.15700000000004</v>
      </c>
      <c r="AU28" s="29">
        <v>608.97450000000003</v>
      </c>
      <c r="AV28" s="29">
        <v>591.79899999999998</v>
      </c>
      <c r="AW28" s="29">
        <v>574.97649999999999</v>
      </c>
      <c r="AX28" s="29">
        <v>558.45399999999995</v>
      </c>
      <c r="AY28" s="29">
        <v>541.399</v>
      </c>
      <c r="AZ28" s="29">
        <v>524.28499999999997</v>
      </c>
      <c r="BA28" s="29">
        <v>507.86250000000001</v>
      </c>
      <c r="BB28" s="29">
        <v>491.93799999999999</v>
      </c>
      <c r="BC28" s="29">
        <v>476.52199999999999</v>
      </c>
      <c r="BD28" s="29">
        <v>462.065</v>
      </c>
      <c r="BE28" s="29">
        <v>448.161</v>
      </c>
      <c r="BF28" s="29">
        <v>434.25</v>
      </c>
      <c r="BG28" s="29">
        <v>420.37549999999999</v>
      </c>
      <c r="BH28" s="29">
        <v>406.279</v>
      </c>
      <c r="BI28" s="29">
        <v>391.53300000000002</v>
      </c>
      <c r="BJ28" s="29">
        <v>376.51549999999997</v>
      </c>
      <c r="BK28" s="29">
        <v>361.67099999999999</v>
      </c>
      <c r="BL28" s="29">
        <v>346.85199999999998</v>
      </c>
      <c r="BM28" s="29">
        <v>332.68349999999998</v>
      </c>
      <c r="BN28" s="29">
        <v>319.96249999999998</v>
      </c>
      <c r="BO28" s="29">
        <v>308.03800000000001</v>
      </c>
      <c r="BP28" s="29">
        <v>296.08199999999999</v>
      </c>
      <c r="BQ28" s="29">
        <v>284.35300000000001</v>
      </c>
      <c r="BR28" s="29">
        <v>272.21300000000002</v>
      </c>
      <c r="BS28" s="29">
        <v>258.63650000000001</v>
      </c>
      <c r="BT28" s="29">
        <v>244.334</v>
      </c>
      <c r="BU28" s="29">
        <v>230.328</v>
      </c>
      <c r="BV28" s="29">
        <v>216.6</v>
      </c>
      <c r="BW28" s="29">
        <v>203.155</v>
      </c>
      <c r="BX28" s="29">
        <v>190.6585</v>
      </c>
      <c r="BY28" s="29">
        <v>178.73050000000001</v>
      </c>
      <c r="BZ28" s="29">
        <v>166.715</v>
      </c>
      <c r="CA28" s="29">
        <v>154.98349999999999</v>
      </c>
      <c r="CB28" s="29">
        <v>143.01650000000001</v>
      </c>
      <c r="CC28" s="29">
        <v>130.08250000000001</v>
      </c>
      <c r="CD28" s="29">
        <v>117.07899999999999</v>
      </c>
      <c r="CE28" s="29">
        <v>105</v>
      </c>
      <c r="CF28" s="29">
        <v>93.575000000000003</v>
      </c>
      <c r="CG28" s="29">
        <v>83.325000000000003</v>
      </c>
      <c r="CH28" s="29">
        <v>74.794499999999999</v>
      </c>
      <c r="CI28" s="29">
        <v>67.421000000000006</v>
      </c>
      <c r="CJ28" s="29">
        <v>60.415500000000002</v>
      </c>
      <c r="CK28" s="29">
        <v>53.55</v>
      </c>
      <c r="CL28" s="29">
        <v>47.278500000000001</v>
      </c>
      <c r="CM28" s="29">
        <v>41.555999999999997</v>
      </c>
      <c r="CN28" s="29">
        <v>36.215499999999999</v>
      </c>
      <c r="CO28" s="29">
        <v>31.198</v>
      </c>
      <c r="CP28" s="29">
        <v>26.596499999999999</v>
      </c>
      <c r="CQ28" s="29">
        <v>22.0975</v>
      </c>
      <c r="CR28" s="29">
        <v>17.5685</v>
      </c>
      <c r="CS28" s="29">
        <v>13.427</v>
      </c>
      <c r="CT28" s="29">
        <v>10.0525</v>
      </c>
      <c r="CU28" s="29">
        <v>7.3635000000000002</v>
      </c>
      <c r="CV28" s="29">
        <v>5.1585000000000001</v>
      </c>
      <c r="CW28" s="29">
        <v>3.4039999999999999</v>
      </c>
      <c r="CX28" s="29">
        <v>2.1004999999999998</v>
      </c>
      <c r="CY28" s="29">
        <v>1.2064999999999999</v>
      </c>
      <c r="CZ28" s="29">
        <v>0.625</v>
      </c>
      <c r="DA28" s="29">
        <v>0.29699999999999999</v>
      </c>
      <c r="DB28" s="29">
        <v>0.14099999999999999</v>
      </c>
      <c r="DC28" s="29">
        <v>6.6500000000000004E-2</v>
      </c>
      <c r="DD28" s="29">
        <v>2.7E-2</v>
      </c>
      <c r="DE28" s="29">
        <v>7.4999999999999997E-3</v>
      </c>
      <c r="DF28" s="29">
        <v>1.5E-3</v>
      </c>
      <c r="DG28" s="29">
        <v>5.0000000000000001E-4</v>
      </c>
      <c r="DH28" s="29">
        <v>0</v>
      </c>
      <c r="DI28" s="29">
        <v>0</v>
      </c>
    </row>
    <row r="29" spans="1:113" x14ac:dyDescent="0.3">
      <c r="A29" s="25">
        <v>7504</v>
      </c>
      <c r="B29" s="25" t="s">
        <v>28</v>
      </c>
      <c r="C29" s="26" t="s">
        <v>29</v>
      </c>
      <c r="D29" s="27" t="s">
        <v>30</v>
      </c>
      <c r="E29" s="27">
        <v>50</v>
      </c>
      <c r="F29" s="27" t="s">
        <v>31</v>
      </c>
      <c r="G29" s="27" t="s">
        <v>32</v>
      </c>
      <c r="H29" s="27">
        <v>50</v>
      </c>
      <c r="I29" s="28" t="s">
        <v>33</v>
      </c>
      <c r="J29" s="27">
        <v>5501</v>
      </c>
      <c r="K29" s="27">
        <v>1961</v>
      </c>
      <c r="L29" s="30">
        <f t="shared" si="0"/>
        <v>51882.769000000022</v>
      </c>
      <c r="M29" s="29">
        <v>2232.9810000000002</v>
      </c>
      <c r="N29" s="29">
        <v>1976.7719999999999</v>
      </c>
      <c r="O29" s="29">
        <v>1825.8115</v>
      </c>
      <c r="P29" s="29">
        <v>1711.5425</v>
      </c>
      <c r="Q29" s="29">
        <v>1618.153</v>
      </c>
      <c r="R29" s="29">
        <v>1537.9345000000001</v>
      </c>
      <c r="S29" s="29">
        <v>1466.1410000000001</v>
      </c>
      <c r="T29" s="29">
        <v>1396.9259999999999</v>
      </c>
      <c r="U29" s="29">
        <v>1332.4570000000001</v>
      </c>
      <c r="V29" s="29">
        <v>1274.136</v>
      </c>
      <c r="W29" s="29">
        <v>1216.528</v>
      </c>
      <c r="X29" s="29">
        <v>1147.1510000000001</v>
      </c>
      <c r="Y29" s="29">
        <v>1099.1590000000001</v>
      </c>
      <c r="Z29" s="29">
        <v>1102.5735</v>
      </c>
      <c r="AA29" s="29">
        <v>1106.008</v>
      </c>
      <c r="AB29" s="29">
        <v>1085.037</v>
      </c>
      <c r="AC29" s="29">
        <v>1057.0284999999999</v>
      </c>
      <c r="AD29" s="29">
        <v>1025.809</v>
      </c>
      <c r="AE29" s="29">
        <v>993.83950000000004</v>
      </c>
      <c r="AF29" s="29">
        <v>963.37</v>
      </c>
      <c r="AG29" s="29">
        <v>935.61850000000004</v>
      </c>
      <c r="AH29" s="29">
        <v>911.03449999999998</v>
      </c>
      <c r="AI29" s="29">
        <v>889.71749999999997</v>
      </c>
      <c r="AJ29" s="29">
        <v>867.9325</v>
      </c>
      <c r="AK29" s="29">
        <v>842.625</v>
      </c>
      <c r="AL29" s="29">
        <v>815.94849999999997</v>
      </c>
      <c r="AM29" s="29">
        <v>791.995</v>
      </c>
      <c r="AN29" s="29">
        <v>770.94899999999996</v>
      </c>
      <c r="AO29" s="29">
        <v>749.51850000000002</v>
      </c>
      <c r="AP29" s="29">
        <v>727.02800000000002</v>
      </c>
      <c r="AQ29" s="29">
        <v>704.40449999999998</v>
      </c>
      <c r="AR29" s="29">
        <v>682.66200000000003</v>
      </c>
      <c r="AS29" s="29">
        <v>661.42150000000004</v>
      </c>
      <c r="AT29" s="29">
        <v>641.07600000000002</v>
      </c>
      <c r="AU29" s="29">
        <v>622.74599999999998</v>
      </c>
      <c r="AV29" s="29">
        <v>605.62149999999997</v>
      </c>
      <c r="AW29" s="29">
        <v>588.51800000000003</v>
      </c>
      <c r="AX29" s="29">
        <v>571.75</v>
      </c>
      <c r="AY29" s="29">
        <v>555.25599999999997</v>
      </c>
      <c r="AZ29" s="29">
        <v>538.20399999999995</v>
      </c>
      <c r="BA29" s="29">
        <v>521.07100000000003</v>
      </c>
      <c r="BB29" s="29">
        <v>504.60199999999998</v>
      </c>
      <c r="BC29" s="29">
        <v>488.60300000000001</v>
      </c>
      <c r="BD29" s="29">
        <v>473.09100000000001</v>
      </c>
      <c r="BE29" s="29">
        <v>458.51549999999997</v>
      </c>
      <c r="BF29" s="29">
        <v>444.47550000000001</v>
      </c>
      <c r="BG29" s="29">
        <v>430.41300000000001</v>
      </c>
      <c r="BH29" s="29">
        <v>416.36799999999999</v>
      </c>
      <c r="BI29" s="29">
        <v>402.09050000000002</v>
      </c>
      <c r="BJ29" s="29">
        <v>387.16849999999999</v>
      </c>
      <c r="BK29" s="29">
        <v>371.988</v>
      </c>
      <c r="BL29" s="29">
        <v>357.0025</v>
      </c>
      <c r="BM29" s="29">
        <v>342.07850000000002</v>
      </c>
      <c r="BN29" s="29">
        <v>327.83600000000001</v>
      </c>
      <c r="BO29" s="29">
        <v>315.05</v>
      </c>
      <c r="BP29" s="29">
        <v>303.04849999999999</v>
      </c>
      <c r="BQ29" s="29">
        <v>290.93950000000001</v>
      </c>
      <c r="BR29" s="29">
        <v>278.96199999999999</v>
      </c>
      <c r="BS29" s="29">
        <v>266.54950000000002</v>
      </c>
      <c r="BT29" s="29">
        <v>252.7175</v>
      </c>
      <c r="BU29" s="29">
        <v>238.08500000000001</v>
      </c>
      <c r="BV29" s="29">
        <v>223.8655</v>
      </c>
      <c r="BW29" s="29">
        <v>209.94200000000001</v>
      </c>
      <c r="BX29" s="29">
        <v>196.3355</v>
      </c>
      <c r="BY29" s="29">
        <v>183.696</v>
      </c>
      <c r="BZ29" s="29">
        <v>171.65700000000001</v>
      </c>
      <c r="CA29" s="29">
        <v>159.613</v>
      </c>
      <c r="CB29" s="29">
        <v>147.8905</v>
      </c>
      <c r="CC29" s="29">
        <v>135.92099999999999</v>
      </c>
      <c r="CD29" s="29">
        <v>123.017</v>
      </c>
      <c r="CE29" s="29">
        <v>110.05500000000001</v>
      </c>
      <c r="CF29" s="29">
        <v>97.999499999999998</v>
      </c>
      <c r="CG29" s="29">
        <v>86.627499999999998</v>
      </c>
      <c r="CH29" s="29">
        <v>76.450999999999993</v>
      </c>
      <c r="CI29" s="29">
        <v>67.963999999999999</v>
      </c>
      <c r="CJ29" s="29">
        <v>60.637999999999998</v>
      </c>
      <c r="CK29" s="29">
        <v>53.7485</v>
      </c>
      <c r="CL29" s="29">
        <v>47.082999999999998</v>
      </c>
      <c r="CM29" s="29">
        <v>41.026000000000003</v>
      </c>
      <c r="CN29" s="29">
        <v>35.528500000000001</v>
      </c>
      <c r="CO29" s="29">
        <v>30.447500000000002</v>
      </c>
      <c r="CP29" s="29">
        <v>25.742999999999999</v>
      </c>
      <c r="CQ29" s="29">
        <v>21.501999999999999</v>
      </c>
      <c r="CR29" s="29">
        <v>17.470500000000001</v>
      </c>
      <c r="CS29" s="29">
        <v>13.554</v>
      </c>
      <c r="CT29" s="29">
        <v>10.083500000000001</v>
      </c>
      <c r="CU29" s="29">
        <v>7.3285</v>
      </c>
      <c r="CV29" s="29">
        <v>5.1950000000000003</v>
      </c>
      <c r="CW29" s="29">
        <v>3.5089999999999999</v>
      </c>
      <c r="CX29" s="29">
        <v>2.2225000000000001</v>
      </c>
      <c r="CY29" s="29">
        <v>1.3089999999999999</v>
      </c>
      <c r="CZ29" s="29">
        <v>0.71199999999999997</v>
      </c>
      <c r="DA29" s="29">
        <v>0.34549999999999997</v>
      </c>
      <c r="DB29" s="29">
        <v>0.1515</v>
      </c>
      <c r="DC29" s="29">
        <v>6.3500000000000001E-2</v>
      </c>
      <c r="DD29" s="29">
        <v>2.5499999999999998E-2</v>
      </c>
      <c r="DE29" s="29">
        <v>7.0000000000000001E-3</v>
      </c>
      <c r="DF29" s="29">
        <v>1.5E-3</v>
      </c>
      <c r="DG29" s="29">
        <v>0</v>
      </c>
      <c r="DH29" s="29">
        <v>0</v>
      </c>
      <c r="DI29" s="29">
        <v>0</v>
      </c>
    </row>
    <row r="30" spans="1:113" x14ac:dyDescent="0.3">
      <c r="A30" s="25">
        <v>7505</v>
      </c>
      <c r="B30" s="25" t="s">
        <v>28</v>
      </c>
      <c r="C30" s="26" t="s">
        <v>29</v>
      </c>
      <c r="D30" s="27" t="s">
        <v>30</v>
      </c>
      <c r="E30" s="27">
        <v>50</v>
      </c>
      <c r="F30" s="27" t="s">
        <v>31</v>
      </c>
      <c r="G30" s="27" t="s">
        <v>32</v>
      </c>
      <c r="H30" s="27">
        <v>50</v>
      </c>
      <c r="I30" s="28" t="s">
        <v>33</v>
      </c>
      <c r="J30" s="27">
        <v>5501</v>
      </c>
      <c r="K30" s="27">
        <v>1962</v>
      </c>
      <c r="L30" s="30">
        <f t="shared" si="0"/>
        <v>53461.661</v>
      </c>
      <c r="M30" s="29">
        <v>2310.6729999999998</v>
      </c>
      <c r="N30" s="29">
        <v>2057.5594999999998</v>
      </c>
      <c r="O30" s="29">
        <v>1902.9175</v>
      </c>
      <c r="P30" s="29">
        <v>1779.9110000000001</v>
      </c>
      <c r="Q30" s="29">
        <v>1682.0809999999999</v>
      </c>
      <c r="R30" s="29">
        <v>1598.87</v>
      </c>
      <c r="S30" s="29">
        <v>1525.165</v>
      </c>
      <c r="T30" s="29">
        <v>1457.4145000000001</v>
      </c>
      <c r="U30" s="29">
        <v>1390.578</v>
      </c>
      <c r="V30" s="29">
        <v>1327.4469999999999</v>
      </c>
      <c r="W30" s="29">
        <v>1269.9590000000001</v>
      </c>
      <c r="X30" s="29">
        <v>1212.922</v>
      </c>
      <c r="Y30" s="29">
        <v>1143.8534999999999</v>
      </c>
      <c r="Z30" s="29">
        <v>1095.9085</v>
      </c>
      <c r="AA30" s="29">
        <v>1099.2035000000001</v>
      </c>
      <c r="AB30" s="29">
        <v>1102.4880000000001</v>
      </c>
      <c r="AC30" s="29">
        <v>1081.3554999999999</v>
      </c>
      <c r="AD30" s="29">
        <v>1053.1890000000001</v>
      </c>
      <c r="AE30" s="29">
        <v>1021.8905</v>
      </c>
      <c r="AF30" s="29">
        <v>989.976</v>
      </c>
      <c r="AG30" s="29">
        <v>959.68200000000002</v>
      </c>
      <c r="AH30" s="29">
        <v>932.16300000000001</v>
      </c>
      <c r="AI30" s="29">
        <v>907.81200000000001</v>
      </c>
      <c r="AJ30" s="29">
        <v>886.69449999999995</v>
      </c>
      <c r="AK30" s="29">
        <v>865.06200000000001</v>
      </c>
      <c r="AL30" s="29">
        <v>839.851</v>
      </c>
      <c r="AM30" s="29">
        <v>813.21</v>
      </c>
      <c r="AN30" s="29">
        <v>789.23500000000001</v>
      </c>
      <c r="AO30" s="29">
        <v>768.13649999999996</v>
      </c>
      <c r="AP30" s="29">
        <v>746.64649999999995</v>
      </c>
      <c r="AQ30" s="29">
        <v>724.08249999999998</v>
      </c>
      <c r="AR30" s="29">
        <v>701.36400000000003</v>
      </c>
      <c r="AS30" s="29">
        <v>679.52099999999996</v>
      </c>
      <c r="AT30" s="29">
        <v>658.21849999999995</v>
      </c>
      <c r="AU30" s="29">
        <v>637.88049999999998</v>
      </c>
      <c r="AV30" s="29">
        <v>619.60400000000004</v>
      </c>
      <c r="AW30" s="29">
        <v>602.54100000000005</v>
      </c>
      <c r="AX30" s="29">
        <v>585.48350000000005</v>
      </c>
      <c r="AY30" s="29">
        <v>568.73050000000001</v>
      </c>
      <c r="AZ30" s="29">
        <v>552.22450000000003</v>
      </c>
      <c r="BA30" s="29">
        <v>535.1395</v>
      </c>
      <c r="BB30" s="29">
        <v>517.94799999999998</v>
      </c>
      <c r="BC30" s="29">
        <v>501.39249999999998</v>
      </c>
      <c r="BD30" s="29">
        <v>485.28500000000003</v>
      </c>
      <c r="BE30" s="29">
        <v>469.64699999999999</v>
      </c>
      <c r="BF30" s="29">
        <v>454.92599999999999</v>
      </c>
      <c r="BG30" s="29">
        <v>440.72550000000001</v>
      </c>
      <c r="BH30" s="29">
        <v>426.49099999999999</v>
      </c>
      <c r="BI30" s="29">
        <v>412.2645</v>
      </c>
      <c r="BJ30" s="29">
        <v>397.80349999999999</v>
      </c>
      <c r="BK30" s="29">
        <v>382.71100000000001</v>
      </c>
      <c r="BL30" s="29">
        <v>367.38749999999999</v>
      </c>
      <c r="BM30" s="29">
        <v>352.29300000000001</v>
      </c>
      <c r="BN30" s="29">
        <v>337.29700000000003</v>
      </c>
      <c r="BO30" s="29">
        <v>323.00200000000001</v>
      </c>
      <c r="BP30" s="29">
        <v>310.14550000000003</v>
      </c>
      <c r="BQ30" s="29">
        <v>297.98649999999998</v>
      </c>
      <c r="BR30" s="29">
        <v>285.62900000000002</v>
      </c>
      <c r="BS30" s="29">
        <v>273.36450000000002</v>
      </c>
      <c r="BT30" s="29">
        <v>260.6585</v>
      </c>
      <c r="BU30" s="29">
        <v>246.43299999999999</v>
      </c>
      <c r="BV30" s="29">
        <v>231.59049999999999</v>
      </c>
      <c r="BW30" s="29">
        <v>217.18</v>
      </c>
      <c r="BX30" s="29">
        <v>203.1035</v>
      </c>
      <c r="BY30" s="29">
        <v>189.38650000000001</v>
      </c>
      <c r="BZ30" s="29">
        <v>176.66050000000001</v>
      </c>
      <c r="CA30" s="29">
        <v>164.595</v>
      </c>
      <c r="CB30" s="29">
        <v>152.571</v>
      </c>
      <c r="CC30" s="29">
        <v>140.82249999999999</v>
      </c>
      <c r="CD30" s="29">
        <v>128.80850000000001</v>
      </c>
      <c r="CE30" s="29">
        <v>115.9045</v>
      </c>
      <c r="CF30" s="29">
        <v>102.97799999999999</v>
      </c>
      <c r="CG30" s="29">
        <v>90.975499999999997</v>
      </c>
      <c r="CH30" s="29">
        <v>79.724000000000004</v>
      </c>
      <c r="CI30" s="29">
        <v>69.700500000000005</v>
      </c>
      <c r="CJ30" s="29">
        <v>61.344499999999996</v>
      </c>
      <c r="CK30" s="29">
        <v>54.143500000000003</v>
      </c>
      <c r="CL30" s="29">
        <v>47.436500000000002</v>
      </c>
      <c r="CM30" s="29">
        <v>41.024000000000001</v>
      </c>
      <c r="CN30" s="29">
        <v>35.235500000000002</v>
      </c>
      <c r="CO30" s="29">
        <v>30.019500000000001</v>
      </c>
      <c r="CP30" s="29">
        <v>25.256499999999999</v>
      </c>
      <c r="CQ30" s="29">
        <v>20.9255</v>
      </c>
      <c r="CR30" s="29">
        <v>17.096499999999999</v>
      </c>
      <c r="CS30" s="29">
        <v>13.561500000000001</v>
      </c>
      <c r="CT30" s="29">
        <v>10.2475</v>
      </c>
      <c r="CU30" s="29">
        <v>7.4035000000000002</v>
      </c>
      <c r="CV30" s="29">
        <v>5.2089999999999996</v>
      </c>
      <c r="CW30" s="29">
        <v>3.5615000000000001</v>
      </c>
      <c r="CX30" s="29">
        <v>2.3109999999999999</v>
      </c>
      <c r="CY30" s="29">
        <v>1.3979999999999999</v>
      </c>
      <c r="CZ30" s="29">
        <v>0.78100000000000003</v>
      </c>
      <c r="DA30" s="29">
        <v>0.39750000000000002</v>
      </c>
      <c r="DB30" s="29">
        <v>0.17749999999999999</v>
      </c>
      <c r="DC30" s="29">
        <v>6.7500000000000004E-2</v>
      </c>
      <c r="DD30" s="29">
        <v>2.1999999999999999E-2</v>
      </c>
      <c r="DE30" s="29">
        <v>5.0000000000000001E-3</v>
      </c>
      <c r="DF30" s="29">
        <v>1.5E-3</v>
      </c>
      <c r="DG30" s="29">
        <v>0</v>
      </c>
      <c r="DH30" s="29">
        <v>0</v>
      </c>
      <c r="DI30" s="29">
        <v>0</v>
      </c>
    </row>
    <row r="31" spans="1:113" x14ac:dyDescent="0.3">
      <c r="A31" s="25">
        <v>7506</v>
      </c>
      <c r="B31" s="25" t="s">
        <v>28</v>
      </c>
      <c r="C31" s="26" t="s">
        <v>29</v>
      </c>
      <c r="D31" s="27" t="s">
        <v>30</v>
      </c>
      <c r="E31" s="27">
        <v>50</v>
      </c>
      <c r="F31" s="27" t="s">
        <v>31</v>
      </c>
      <c r="G31" s="27" t="s">
        <v>32</v>
      </c>
      <c r="H31" s="27">
        <v>50</v>
      </c>
      <c r="I31" s="28" t="s">
        <v>33</v>
      </c>
      <c r="J31" s="27">
        <v>5501</v>
      </c>
      <c r="K31" s="27">
        <v>1963</v>
      </c>
      <c r="L31" s="30">
        <f t="shared" si="0"/>
        <v>55094.115499999985</v>
      </c>
      <c r="M31" s="29">
        <v>2373.5205000000001</v>
      </c>
      <c r="N31" s="29">
        <v>2132.7275</v>
      </c>
      <c r="O31" s="29">
        <v>1982.5625</v>
      </c>
      <c r="P31" s="29">
        <v>1856.432</v>
      </c>
      <c r="Q31" s="29">
        <v>1750.0985000000001</v>
      </c>
      <c r="R31" s="29">
        <v>1662.4670000000001</v>
      </c>
      <c r="S31" s="29">
        <v>1585.7829999999999</v>
      </c>
      <c r="T31" s="29">
        <v>1516.144</v>
      </c>
      <c r="U31" s="29">
        <v>1450.7940000000001</v>
      </c>
      <c r="V31" s="29">
        <v>1385.3454999999999</v>
      </c>
      <c r="W31" s="29">
        <v>1323.1020000000001</v>
      </c>
      <c r="X31" s="29">
        <v>1266.2139999999999</v>
      </c>
      <c r="Y31" s="29">
        <v>1209.5374999999999</v>
      </c>
      <c r="Z31" s="29">
        <v>1140.6355000000001</v>
      </c>
      <c r="AA31" s="29">
        <v>1092.636</v>
      </c>
      <c r="AB31" s="29">
        <v>1095.7145</v>
      </c>
      <c r="AC31" s="29">
        <v>1098.7625</v>
      </c>
      <c r="AD31" s="29">
        <v>1077.4449999999999</v>
      </c>
      <c r="AE31" s="29">
        <v>1049.1755000000001</v>
      </c>
      <c r="AF31" s="29">
        <v>1017.9125</v>
      </c>
      <c r="AG31" s="29">
        <v>986.16449999999998</v>
      </c>
      <c r="AH31" s="29">
        <v>956.10400000000004</v>
      </c>
      <c r="AI31" s="29">
        <v>928.82849999999996</v>
      </c>
      <c r="AJ31" s="29">
        <v>904.69150000000002</v>
      </c>
      <c r="AK31" s="29">
        <v>883.72500000000002</v>
      </c>
      <c r="AL31" s="29">
        <v>862.17399999999998</v>
      </c>
      <c r="AM31" s="29">
        <v>836.99249999999995</v>
      </c>
      <c r="AN31" s="29">
        <v>810.34299999999996</v>
      </c>
      <c r="AO31" s="29">
        <v>786.32899999999995</v>
      </c>
      <c r="AP31" s="29">
        <v>765.16800000000001</v>
      </c>
      <c r="AQ31" s="29">
        <v>743.59649999999999</v>
      </c>
      <c r="AR31" s="29">
        <v>720.93449999999996</v>
      </c>
      <c r="AS31" s="29">
        <v>698.11850000000004</v>
      </c>
      <c r="AT31" s="29">
        <v>676.21500000000003</v>
      </c>
      <c r="AU31" s="29">
        <v>654.92750000000001</v>
      </c>
      <c r="AV31" s="29">
        <v>634.65599999999995</v>
      </c>
      <c r="AW31" s="29">
        <v>616.45100000000002</v>
      </c>
      <c r="AX31" s="29">
        <v>599.43650000000002</v>
      </c>
      <c r="AY31" s="29">
        <v>582.39700000000005</v>
      </c>
      <c r="AZ31" s="29">
        <v>565.63549999999998</v>
      </c>
      <c r="BA31" s="29">
        <v>549.09249999999997</v>
      </c>
      <c r="BB31" s="29">
        <v>531.94749999999999</v>
      </c>
      <c r="BC31" s="29">
        <v>514.67150000000004</v>
      </c>
      <c r="BD31" s="29">
        <v>498.00549999999998</v>
      </c>
      <c r="BE31" s="29">
        <v>481.77</v>
      </c>
      <c r="BF31" s="29">
        <v>465.98700000000002</v>
      </c>
      <c r="BG31" s="29">
        <v>451.10399999999998</v>
      </c>
      <c r="BH31" s="29">
        <v>436.73200000000003</v>
      </c>
      <c r="BI31" s="29">
        <v>422.32150000000001</v>
      </c>
      <c r="BJ31" s="29">
        <v>407.91699999999997</v>
      </c>
      <c r="BK31" s="29">
        <v>393.28399999999999</v>
      </c>
      <c r="BL31" s="29">
        <v>378.04849999999999</v>
      </c>
      <c r="BM31" s="29">
        <v>362.61950000000002</v>
      </c>
      <c r="BN31" s="29">
        <v>347.4545</v>
      </c>
      <c r="BO31" s="29">
        <v>332.4135</v>
      </c>
      <c r="BP31" s="29">
        <v>318.06650000000002</v>
      </c>
      <c r="BQ31" s="29">
        <v>305.0625</v>
      </c>
      <c r="BR31" s="29">
        <v>292.654</v>
      </c>
      <c r="BS31" s="29">
        <v>280.01150000000001</v>
      </c>
      <c r="BT31" s="29">
        <v>267.4425</v>
      </c>
      <c r="BU31" s="29">
        <v>254.298</v>
      </c>
      <c r="BV31" s="29">
        <v>239.83699999999999</v>
      </c>
      <c r="BW31" s="29">
        <v>224.80850000000001</v>
      </c>
      <c r="BX31" s="29">
        <v>210.25049999999999</v>
      </c>
      <c r="BY31" s="29">
        <v>196.07149999999999</v>
      </c>
      <c r="BZ31" s="29">
        <v>182.30099999999999</v>
      </c>
      <c r="CA31" s="29">
        <v>169.57400000000001</v>
      </c>
      <c r="CB31" s="29">
        <v>157.53</v>
      </c>
      <c r="CC31" s="29">
        <v>145.49250000000001</v>
      </c>
      <c r="CD31" s="29">
        <v>133.67599999999999</v>
      </c>
      <c r="CE31" s="29">
        <v>121.59050000000001</v>
      </c>
      <c r="CF31" s="29">
        <v>108.681</v>
      </c>
      <c r="CG31" s="29">
        <v>95.823999999999998</v>
      </c>
      <c r="CH31" s="29">
        <v>83.9435</v>
      </c>
      <c r="CI31" s="29">
        <v>72.896000000000001</v>
      </c>
      <c r="CJ31" s="29">
        <v>63.111499999999999</v>
      </c>
      <c r="CK31" s="29">
        <v>54.960999999999999</v>
      </c>
      <c r="CL31" s="29">
        <v>47.953000000000003</v>
      </c>
      <c r="CM31" s="29">
        <v>41.485500000000002</v>
      </c>
      <c r="CN31" s="29">
        <v>35.377499999999998</v>
      </c>
      <c r="CO31" s="29">
        <v>29.911000000000001</v>
      </c>
      <c r="CP31" s="29">
        <v>25.033000000000001</v>
      </c>
      <c r="CQ31" s="29">
        <v>20.6465</v>
      </c>
      <c r="CR31" s="29">
        <v>16.738</v>
      </c>
      <c r="CS31" s="29">
        <v>13.355499999999999</v>
      </c>
      <c r="CT31" s="29">
        <v>10.324999999999999</v>
      </c>
      <c r="CU31" s="29">
        <v>7.5830000000000002</v>
      </c>
      <c r="CV31" s="29">
        <v>5.3085000000000004</v>
      </c>
      <c r="CW31" s="29">
        <v>3.6044999999999998</v>
      </c>
      <c r="CX31" s="29">
        <v>2.3690000000000002</v>
      </c>
      <c r="CY31" s="29">
        <v>1.47</v>
      </c>
      <c r="CZ31" s="29">
        <v>0.84450000000000003</v>
      </c>
      <c r="DA31" s="29">
        <v>0.4425</v>
      </c>
      <c r="DB31" s="29">
        <v>0.20799999999999999</v>
      </c>
      <c r="DC31" s="29">
        <v>8.2000000000000003E-2</v>
      </c>
      <c r="DD31" s="29">
        <v>2.35E-2</v>
      </c>
      <c r="DE31" s="29">
        <v>4.4999999999999997E-3</v>
      </c>
      <c r="DF31" s="29">
        <v>1E-3</v>
      </c>
      <c r="DG31" s="29">
        <v>0</v>
      </c>
      <c r="DH31" s="29">
        <v>0</v>
      </c>
      <c r="DI31" s="29">
        <v>0</v>
      </c>
    </row>
    <row r="32" spans="1:113" x14ac:dyDescent="0.3">
      <c r="A32" s="25">
        <v>7507</v>
      </c>
      <c r="B32" s="25" t="s">
        <v>28</v>
      </c>
      <c r="C32" s="26" t="s">
        <v>29</v>
      </c>
      <c r="D32" s="27" t="s">
        <v>30</v>
      </c>
      <c r="E32" s="27">
        <v>50</v>
      </c>
      <c r="F32" s="27" t="s">
        <v>31</v>
      </c>
      <c r="G32" s="27" t="s">
        <v>32</v>
      </c>
      <c r="H32" s="27">
        <v>50</v>
      </c>
      <c r="I32" s="28" t="s">
        <v>33</v>
      </c>
      <c r="J32" s="27">
        <v>5501</v>
      </c>
      <c r="K32" s="27">
        <v>1964</v>
      </c>
      <c r="L32" s="30">
        <f t="shared" si="0"/>
        <v>56774.465499999998</v>
      </c>
      <c r="M32" s="29">
        <v>2427.6745000000001</v>
      </c>
      <c r="N32" s="29">
        <v>2194.4369999999999</v>
      </c>
      <c r="O32" s="29">
        <v>2056.9895000000001</v>
      </c>
      <c r="P32" s="29">
        <v>1935.58</v>
      </c>
      <c r="Q32" s="29">
        <v>1826.3975</v>
      </c>
      <c r="R32" s="29">
        <v>1730.4169999999999</v>
      </c>
      <c r="S32" s="29">
        <v>1649.3425</v>
      </c>
      <c r="T32" s="29">
        <v>1576.7235000000001</v>
      </c>
      <c r="U32" s="29">
        <v>1509.4735000000001</v>
      </c>
      <c r="V32" s="29">
        <v>1445.4935</v>
      </c>
      <c r="W32" s="29">
        <v>1380.9395</v>
      </c>
      <c r="X32" s="29">
        <v>1319.3140000000001</v>
      </c>
      <c r="Y32" s="29">
        <v>1262.7895000000001</v>
      </c>
      <c r="Z32" s="29">
        <v>1206.31</v>
      </c>
      <c r="AA32" s="29">
        <v>1137.4545000000001</v>
      </c>
      <c r="AB32" s="29">
        <v>1089.2895000000001</v>
      </c>
      <c r="AC32" s="29">
        <v>1092.059</v>
      </c>
      <c r="AD32" s="29">
        <v>1094.845</v>
      </c>
      <c r="AE32" s="29">
        <v>1073.3995</v>
      </c>
      <c r="AF32" s="29">
        <v>1045.143</v>
      </c>
      <c r="AG32" s="29">
        <v>1014.028</v>
      </c>
      <c r="AH32" s="29">
        <v>982.50649999999996</v>
      </c>
      <c r="AI32" s="29">
        <v>952.69200000000001</v>
      </c>
      <c r="AJ32" s="29">
        <v>925.63800000000003</v>
      </c>
      <c r="AK32" s="29">
        <v>901.66499999999996</v>
      </c>
      <c r="AL32" s="29">
        <v>880.77850000000001</v>
      </c>
      <c r="AM32" s="29">
        <v>859.24350000000004</v>
      </c>
      <c r="AN32" s="29">
        <v>834.048</v>
      </c>
      <c r="AO32" s="29">
        <v>807.37049999999999</v>
      </c>
      <c r="AP32" s="29">
        <v>783.30499999999995</v>
      </c>
      <c r="AQ32" s="29">
        <v>762.0575</v>
      </c>
      <c r="AR32" s="29">
        <v>740.37900000000002</v>
      </c>
      <c r="AS32" s="29">
        <v>717.61300000000006</v>
      </c>
      <c r="AT32" s="29">
        <v>694.73699999999997</v>
      </c>
      <c r="AU32" s="29">
        <v>672.84950000000003</v>
      </c>
      <c r="AV32" s="29">
        <v>651.63300000000004</v>
      </c>
      <c r="AW32" s="29">
        <v>631.44500000000005</v>
      </c>
      <c r="AX32" s="29">
        <v>613.29700000000003</v>
      </c>
      <c r="AY32" s="29">
        <v>596.30449999999996</v>
      </c>
      <c r="AZ32" s="29">
        <v>579.25900000000001</v>
      </c>
      <c r="BA32" s="29">
        <v>562.46100000000001</v>
      </c>
      <c r="BB32" s="29">
        <v>545.85400000000004</v>
      </c>
      <c r="BC32" s="29">
        <v>528.62049999999999</v>
      </c>
      <c r="BD32" s="29">
        <v>511.23250000000002</v>
      </c>
      <c r="BE32" s="29">
        <v>494.43299999999999</v>
      </c>
      <c r="BF32" s="29">
        <v>478.04750000000001</v>
      </c>
      <c r="BG32" s="29">
        <v>462.10149999999999</v>
      </c>
      <c r="BH32" s="29">
        <v>447.04250000000002</v>
      </c>
      <c r="BI32" s="29">
        <v>432.48950000000002</v>
      </c>
      <c r="BJ32" s="29">
        <v>417.904</v>
      </c>
      <c r="BK32" s="29">
        <v>403.33199999999999</v>
      </c>
      <c r="BL32" s="29">
        <v>388.55099999999999</v>
      </c>
      <c r="BM32" s="29">
        <v>373.20850000000002</v>
      </c>
      <c r="BN32" s="29">
        <v>357.71199999999999</v>
      </c>
      <c r="BO32" s="29">
        <v>342.5025</v>
      </c>
      <c r="BP32" s="29">
        <v>327.416</v>
      </c>
      <c r="BQ32" s="29">
        <v>312.93900000000002</v>
      </c>
      <c r="BR32" s="29">
        <v>299.6925</v>
      </c>
      <c r="BS32" s="29">
        <v>286.99450000000002</v>
      </c>
      <c r="BT32" s="29">
        <v>274.04750000000001</v>
      </c>
      <c r="BU32" s="29">
        <v>261.02499999999998</v>
      </c>
      <c r="BV32" s="29">
        <v>247.602</v>
      </c>
      <c r="BW32" s="29">
        <v>232.92750000000001</v>
      </c>
      <c r="BX32" s="29">
        <v>217.7535</v>
      </c>
      <c r="BY32" s="29">
        <v>203.09800000000001</v>
      </c>
      <c r="BZ32" s="29">
        <v>188.8725</v>
      </c>
      <c r="CA32" s="29">
        <v>175.1335</v>
      </c>
      <c r="CB32" s="29">
        <v>162.45150000000001</v>
      </c>
      <c r="CC32" s="29">
        <v>150.39400000000001</v>
      </c>
      <c r="CD32" s="29">
        <v>138.29750000000001</v>
      </c>
      <c r="CE32" s="29">
        <v>126.383</v>
      </c>
      <c r="CF32" s="29">
        <v>114.21599999999999</v>
      </c>
      <c r="CG32" s="29">
        <v>101.333</v>
      </c>
      <c r="CH32" s="29">
        <v>88.613</v>
      </c>
      <c r="CI32" s="29">
        <v>76.9405</v>
      </c>
      <c r="CJ32" s="29">
        <v>66.1815</v>
      </c>
      <c r="CK32" s="29">
        <v>56.708500000000001</v>
      </c>
      <c r="CL32" s="29">
        <v>48.826500000000003</v>
      </c>
      <c r="CM32" s="29">
        <v>42.0685</v>
      </c>
      <c r="CN32" s="29">
        <v>35.890999999999998</v>
      </c>
      <c r="CO32" s="29">
        <v>30.138000000000002</v>
      </c>
      <c r="CP32" s="29">
        <v>25.043500000000002</v>
      </c>
      <c r="CQ32" s="29">
        <v>20.557500000000001</v>
      </c>
      <c r="CR32" s="29">
        <v>16.596</v>
      </c>
      <c r="CS32" s="29">
        <v>13.141999999999999</v>
      </c>
      <c r="CT32" s="29">
        <v>10.222</v>
      </c>
      <c r="CU32" s="29">
        <v>7.6859999999999999</v>
      </c>
      <c r="CV32" s="29">
        <v>5.4720000000000004</v>
      </c>
      <c r="CW32" s="29">
        <v>3.6989999999999998</v>
      </c>
      <c r="CX32" s="29">
        <v>2.4155000000000002</v>
      </c>
      <c r="CY32" s="29">
        <v>1.52</v>
      </c>
      <c r="CZ32" s="29">
        <v>0.89649999999999996</v>
      </c>
      <c r="DA32" s="29">
        <v>0.48499999999999999</v>
      </c>
      <c r="DB32" s="29">
        <v>0.23549999999999999</v>
      </c>
      <c r="DC32" s="29">
        <v>9.9500000000000005E-2</v>
      </c>
      <c r="DD32" s="29">
        <v>3.0499999999999999E-2</v>
      </c>
      <c r="DE32" s="29">
        <v>6.0000000000000001E-3</v>
      </c>
      <c r="DF32" s="29">
        <v>1.5E-3</v>
      </c>
      <c r="DG32" s="29">
        <v>0</v>
      </c>
      <c r="DH32" s="29">
        <v>0</v>
      </c>
      <c r="DI32" s="29">
        <v>0</v>
      </c>
    </row>
    <row r="33" spans="1:113" x14ac:dyDescent="0.3">
      <c r="A33" s="25">
        <v>7508</v>
      </c>
      <c r="B33" s="25" t="s">
        <v>28</v>
      </c>
      <c r="C33" s="26" t="s">
        <v>29</v>
      </c>
      <c r="D33" s="27" t="s">
        <v>30</v>
      </c>
      <c r="E33" s="27">
        <v>50</v>
      </c>
      <c r="F33" s="27" t="s">
        <v>31</v>
      </c>
      <c r="G33" s="27" t="s">
        <v>32</v>
      </c>
      <c r="H33" s="27">
        <v>50</v>
      </c>
      <c r="I33" s="28" t="s">
        <v>33</v>
      </c>
      <c r="J33" s="27">
        <v>5501</v>
      </c>
      <c r="K33" s="27">
        <v>1965</v>
      </c>
      <c r="L33" s="30">
        <f t="shared" si="0"/>
        <v>58500.159000000021</v>
      </c>
      <c r="M33" s="29">
        <v>2481.1844999999998</v>
      </c>
      <c r="N33" s="29">
        <v>2246.8335000000002</v>
      </c>
      <c r="O33" s="29">
        <v>2117.4499999999998</v>
      </c>
      <c r="P33" s="29">
        <v>2008.7860000000001</v>
      </c>
      <c r="Q33" s="29">
        <v>1904.5645</v>
      </c>
      <c r="R33" s="29">
        <v>1805.9825000000001</v>
      </c>
      <c r="S33" s="29">
        <v>1716.7315000000001</v>
      </c>
      <c r="T33" s="29">
        <v>1639.7705000000001</v>
      </c>
      <c r="U33" s="29">
        <v>1569.5550000000001</v>
      </c>
      <c r="V33" s="29">
        <v>1503.701</v>
      </c>
      <c r="W33" s="29">
        <v>1440.6659999999999</v>
      </c>
      <c r="X33" s="29">
        <v>1376.8154999999999</v>
      </c>
      <c r="Y33" s="29">
        <v>1315.6405</v>
      </c>
      <c r="Z33" s="29">
        <v>1259.3744999999999</v>
      </c>
      <c r="AA33" s="29">
        <v>1203.0355</v>
      </c>
      <c r="AB33" s="29">
        <v>1134.2004999999999</v>
      </c>
      <c r="AC33" s="29">
        <v>1085.8765000000001</v>
      </c>
      <c r="AD33" s="29">
        <v>1088.386</v>
      </c>
      <c r="AE33" s="29">
        <v>1091.028</v>
      </c>
      <c r="AF33" s="29">
        <v>1069.6324999999999</v>
      </c>
      <c r="AG33" s="29">
        <v>1041.5585000000001</v>
      </c>
      <c r="AH33" s="29">
        <v>1010.697</v>
      </c>
      <c r="AI33" s="29">
        <v>979.44349999999997</v>
      </c>
      <c r="AJ33" s="29">
        <v>949.86749999999995</v>
      </c>
      <c r="AK33" s="29">
        <v>922.98950000000002</v>
      </c>
      <c r="AL33" s="29">
        <v>899.10199999999998</v>
      </c>
      <c r="AM33" s="29">
        <v>878.21699999999998</v>
      </c>
      <c r="AN33" s="29">
        <v>856.63250000000005</v>
      </c>
      <c r="AO33" s="29">
        <v>831.38</v>
      </c>
      <c r="AP33" s="29">
        <v>804.63649999999996</v>
      </c>
      <c r="AQ33" s="29">
        <v>780.46950000000004</v>
      </c>
      <c r="AR33" s="29">
        <v>759.08</v>
      </c>
      <c r="AS33" s="29">
        <v>737.25750000000005</v>
      </c>
      <c r="AT33" s="29">
        <v>714.39800000000002</v>
      </c>
      <c r="AU33" s="29">
        <v>691.51250000000005</v>
      </c>
      <c r="AV33" s="29">
        <v>669.67449999999997</v>
      </c>
      <c r="AW33" s="29">
        <v>648.52599999999995</v>
      </c>
      <c r="AX33" s="29">
        <v>628.38699999999994</v>
      </c>
      <c r="AY33" s="29">
        <v>610.25049999999999</v>
      </c>
      <c r="AZ33" s="29">
        <v>593.23599999999999</v>
      </c>
      <c r="BA33" s="29">
        <v>576.14049999999997</v>
      </c>
      <c r="BB33" s="29">
        <v>559.26199999999994</v>
      </c>
      <c r="BC33" s="29">
        <v>542.54549999999995</v>
      </c>
      <c r="BD33" s="29">
        <v>525.18200000000002</v>
      </c>
      <c r="BE33" s="29">
        <v>507.64499999999998</v>
      </c>
      <c r="BF33" s="29">
        <v>490.67750000000001</v>
      </c>
      <c r="BG33" s="29">
        <v>474.113</v>
      </c>
      <c r="BH33" s="29">
        <v>457.976</v>
      </c>
      <c r="BI33" s="29">
        <v>442.72149999999999</v>
      </c>
      <c r="BJ33" s="29">
        <v>427.98099999999999</v>
      </c>
      <c r="BK33" s="29">
        <v>413.22250000000003</v>
      </c>
      <c r="BL33" s="29">
        <v>398.49849999999998</v>
      </c>
      <c r="BM33" s="29">
        <v>383.60050000000001</v>
      </c>
      <c r="BN33" s="29">
        <v>368.18200000000002</v>
      </c>
      <c r="BO33" s="29">
        <v>352.63900000000001</v>
      </c>
      <c r="BP33" s="29">
        <v>337.38049999999998</v>
      </c>
      <c r="BQ33" s="29">
        <v>322.16550000000001</v>
      </c>
      <c r="BR33" s="29">
        <v>307.45699999999999</v>
      </c>
      <c r="BS33" s="29">
        <v>293.92500000000001</v>
      </c>
      <c r="BT33" s="29">
        <v>280.91199999999998</v>
      </c>
      <c r="BU33" s="29">
        <v>267.47500000000002</v>
      </c>
      <c r="BV33" s="29">
        <v>254.15799999999999</v>
      </c>
      <c r="BW33" s="29">
        <v>240.47649999999999</v>
      </c>
      <c r="BX33" s="29">
        <v>225.62799999999999</v>
      </c>
      <c r="BY33" s="29">
        <v>210.363</v>
      </c>
      <c r="BZ33" s="29">
        <v>195.66849999999999</v>
      </c>
      <c r="CA33" s="29">
        <v>181.48599999999999</v>
      </c>
      <c r="CB33" s="29">
        <v>167.82599999999999</v>
      </c>
      <c r="CC33" s="29">
        <v>155.15549999999999</v>
      </c>
      <c r="CD33" s="29">
        <v>143.0395</v>
      </c>
      <c r="CE33" s="29">
        <v>130.85300000000001</v>
      </c>
      <c r="CF33" s="29">
        <v>118.83150000000001</v>
      </c>
      <c r="CG33" s="29">
        <v>106.6125</v>
      </c>
      <c r="CH33" s="29">
        <v>93.828000000000003</v>
      </c>
      <c r="CI33" s="29">
        <v>81.337000000000003</v>
      </c>
      <c r="CJ33" s="29">
        <v>69.963499999999996</v>
      </c>
      <c r="CK33" s="29">
        <v>59.570999999999998</v>
      </c>
      <c r="CL33" s="29">
        <v>50.476999999999997</v>
      </c>
      <c r="CM33" s="29">
        <v>42.922499999999999</v>
      </c>
      <c r="CN33" s="29">
        <v>36.47</v>
      </c>
      <c r="CO33" s="29">
        <v>30.638999999999999</v>
      </c>
      <c r="CP33" s="29">
        <v>25.292000000000002</v>
      </c>
      <c r="CQ33" s="29">
        <v>20.623999999999999</v>
      </c>
      <c r="CR33" s="29">
        <v>16.577999999999999</v>
      </c>
      <c r="CS33" s="29">
        <v>13.076000000000001</v>
      </c>
      <c r="CT33" s="29">
        <v>10.093500000000001</v>
      </c>
      <c r="CU33" s="29">
        <v>7.6360000000000001</v>
      </c>
      <c r="CV33" s="29">
        <v>5.5674999999999999</v>
      </c>
      <c r="CW33" s="29">
        <v>3.8294999999999999</v>
      </c>
      <c r="CX33" s="29">
        <v>2.4910000000000001</v>
      </c>
      <c r="CY33" s="29">
        <v>1.5575000000000001</v>
      </c>
      <c r="CZ33" s="29">
        <v>0.93200000000000005</v>
      </c>
      <c r="DA33" s="29">
        <v>0.51900000000000002</v>
      </c>
      <c r="DB33" s="29">
        <v>0.26100000000000001</v>
      </c>
      <c r="DC33" s="29">
        <v>0.1145</v>
      </c>
      <c r="DD33" s="29">
        <v>3.9E-2</v>
      </c>
      <c r="DE33" s="29">
        <v>8.0000000000000002E-3</v>
      </c>
      <c r="DF33" s="29">
        <v>2.5000000000000001E-3</v>
      </c>
      <c r="DG33" s="29">
        <v>5.0000000000000001E-4</v>
      </c>
      <c r="DH33" s="29">
        <v>0</v>
      </c>
      <c r="DI33" s="29">
        <v>0</v>
      </c>
    </row>
    <row r="34" spans="1:113" x14ac:dyDescent="0.3">
      <c r="A34" s="25">
        <v>7509</v>
      </c>
      <c r="B34" s="25" t="s">
        <v>28</v>
      </c>
      <c r="C34" s="26" t="s">
        <v>29</v>
      </c>
      <c r="D34" s="27" t="s">
        <v>30</v>
      </c>
      <c r="E34" s="27">
        <v>50</v>
      </c>
      <c r="F34" s="27" t="s">
        <v>31</v>
      </c>
      <c r="G34" s="27" t="s">
        <v>32</v>
      </c>
      <c r="H34" s="27">
        <v>50</v>
      </c>
      <c r="I34" s="28" t="s">
        <v>33</v>
      </c>
      <c r="J34" s="27">
        <v>5501</v>
      </c>
      <c r="K34" s="27">
        <v>1966</v>
      </c>
      <c r="L34" s="30">
        <f t="shared" si="0"/>
        <v>60265.258999999991</v>
      </c>
      <c r="M34" s="29">
        <v>2538.6365000000001</v>
      </c>
      <c r="N34" s="29">
        <v>2299.2339999999999</v>
      </c>
      <c r="O34" s="29">
        <v>2169.6185</v>
      </c>
      <c r="P34" s="29">
        <v>2068.7629999999999</v>
      </c>
      <c r="Q34" s="29">
        <v>1977.2165</v>
      </c>
      <c r="R34" s="29">
        <v>1883.751</v>
      </c>
      <c r="S34" s="29">
        <v>1792.068</v>
      </c>
      <c r="T34" s="29">
        <v>1707.0464999999999</v>
      </c>
      <c r="U34" s="29">
        <v>1632.52</v>
      </c>
      <c r="V34" s="29">
        <v>1563.7014999999999</v>
      </c>
      <c r="W34" s="29">
        <v>1498.7895000000001</v>
      </c>
      <c r="X34" s="29">
        <v>1436.4469999999999</v>
      </c>
      <c r="Y34" s="29">
        <v>1373.0435</v>
      </c>
      <c r="Z34" s="29">
        <v>1312.12</v>
      </c>
      <c r="AA34" s="29">
        <v>1255.9635000000001</v>
      </c>
      <c r="AB34" s="29">
        <v>1199.636</v>
      </c>
      <c r="AC34" s="29">
        <v>1130.7035000000001</v>
      </c>
      <c r="AD34" s="29">
        <v>1082.127</v>
      </c>
      <c r="AE34" s="29">
        <v>1084.3554999999999</v>
      </c>
      <c r="AF34" s="29">
        <v>1086.9169999999999</v>
      </c>
      <c r="AG34" s="29">
        <v>1065.6405</v>
      </c>
      <c r="AH34" s="29">
        <v>1037.7705000000001</v>
      </c>
      <c r="AI34" s="29">
        <v>1007.143</v>
      </c>
      <c r="AJ34" s="29">
        <v>976.11300000000006</v>
      </c>
      <c r="AK34" s="29">
        <v>946.71349999999995</v>
      </c>
      <c r="AL34" s="29">
        <v>919.93449999999996</v>
      </c>
      <c r="AM34" s="29">
        <v>896.07150000000001</v>
      </c>
      <c r="AN34" s="29">
        <v>875.15099999999995</v>
      </c>
      <c r="AO34" s="29">
        <v>853.51549999999997</v>
      </c>
      <c r="AP34" s="29">
        <v>828.2115</v>
      </c>
      <c r="AQ34" s="29">
        <v>801.40099999999995</v>
      </c>
      <c r="AR34" s="29">
        <v>777.12400000000002</v>
      </c>
      <c r="AS34" s="29">
        <v>755.60500000000002</v>
      </c>
      <c r="AT34" s="29">
        <v>733.69899999999996</v>
      </c>
      <c r="AU34" s="29">
        <v>710.84299999999996</v>
      </c>
      <c r="AV34" s="29">
        <v>688.02850000000001</v>
      </c>
      <c r="AW34" s="29">
        <v>666.27800000000002</v>
      </c>
      <c r="AX34" s="29">
        <v>645.20050000000003</v>
      </c>
      <c r="AY34" s="29">
        <v>625.10249999999996</v>
      </c>
      <c r="AZ34" s="29">
        <v>606.96749999999997</v>
      </c>
      <c r="BA34" s="29">
        <v>589.91999999999996</v>
      </c>
      <c r="BB34" s="29">
        <v>572.75800000000004</v>
      </c>
      <c r="BC34" s="29">
        <v>555.78049999999996</v>
      </c>
      <c r="BD34" s="29">
        <v>538.93849999999998</v>
      </c>
      <c r="BE34" s="29">
        <v>521.42899999999997</v>
      </c>
      <c r="BF34" s="29">
        <v>503.7285</v>
      </c>
      <c r="BG34" s="29">
        <v>486.58150000000001</v>
      </c>
      <c r="BH34" s="29">
        <v>469.82499999999999</v>
      </c>
      <c r="BI34" s="29">
        <v>453.495</v>
      </c>
      <c r="BJ34" s="29">
        <v>438.05200000000002</v>
      </c>
      <c r="BK34" s="29">
        <v>423.13749999999999</v>
      </c>
      <c r="BL34" s="29">
        <v>408.2355</v>
      </c>
      <c r="BM34" s="29">
        <v>393.4015</v>
      </c>
      <c r="BN34" s="29">
        <v>378.428</v>
      </c>
      <c r="BO34" s="29">
        <v>362.96550000000002</v>
      </c>
      <c r="BP34" s="29">
        <v>347.38150000000002</v>
      </c>
      <c r="BQ34" s="29">
        <v>331.99450000000002</v>
      </c>
      <c r="BR34" s="29">
        <v>316.55450000000002</v>
      </c>
      <c r="BS34" s="29">
        <v>301.5795</v>
      </c>
      <c r="BT34" s="29">
        <v>287.74149999999997</v>
      </c>
      <c r="BU34" s="29">
        <v>274.26</v>
      </c>
      <c r="BV34" s="29">
        <v>260.52850000000001</v>
      </c>
      <c r="BW34" s="29">
        <v>246.9365</v>
      </c>
      <c r="BX34" s="29">
        <v>233.03450000000001</v>
      </c>
      <c r="BY34" s="29">
        <v>218.06549999999999</v>
      </c>
      <c r="BZ34" s="29">
        <v>202.76750000000001</v>
      </c>
      <c r="CA34" s="29">
        <v>188.1225</v>
      </c>
      <c r="CB34" s="29">
        <v>174.0275</v>
      </c>
      <c r="CC34" s="29">
        <v>160.41050000000001</v>
      </c>
      <c r="CD34" s="29">
        <v>147.70249999999999</v>
      </c>
      <c r="CE34" s="29">
        <v>135.49350000000001</v>
      </c>
      <c r="CF34" s="29">
        <v>123.20350000000001</v>
      </c>
      <c r="CG34" s="29">
        <v>111.09950000000001</v>
      </c>
      <c r="CH34" s="29">
        <v>98.898499999999999</v>
      </c>
      <c r="CI34" s="29">
        <v>86.301000000000002</v>
      </c>
      <c r="CJ34" s="29">
        <v>74.128</v>
      </c>
      <c r="CK34" s="29">
        <v>63.1295</v>
      </c>
      <c r="CL34" s="29">
        <v>53.167000000000002</v>
      </c>
      <c r="CM34" s="29">
        <v>44.500500000000002</v>
      </c>
      <c r="CN34" s="29">
        <v>37.322499999999998</v>
      </c>
      <c r="CO34" s="29">
        <v>31.227</v>
      </c>
      <c r="CP34" s="29">
        <v>25.792000000000002</v>
      </c>
      <c r="CQ34" s="29">
        <v>20.8995</v>
      </c>
      <c r="CR34" s="29">
        <v>16.695499999999999</v>
      </c>
      <c r="CS34" s="29">
        <v>13.1195</v>
      </c>
      <c r="CT34" s="29">
        <v>10.089</v>
      </c>
      <c r="CU34" s="29">
        <v>7.5739999999999998</v>
      </c>
      <c r="CV34" s="29">
        <v>5.5579999999999998</v>
      </c>
      <c r="CW34" s="29">
        <v>3.9175</v>
      </c>
      <c r="CX34" s="29">
        <v>2.5939999999999999</v>
      </c>
      <c r="CY34" s="29">
        <v>1.6165</v>
      </c>
      <c r="CZ34" s="29">
        <v>0.96099999999999997</v>
      </c>
      <c r="DA34" s="29">
        <v>0.54400000000000004</v>
      </c>
      <c r="DB34" s="29">
        <v>0.28249999999999997</v>
      </c>
      <c r="DC34" s="29">
        <v>0.1285</v>
      </c>
      <c r="DD34" s="29">
        <v>4.7500000000000001E-2</v>
      </c>
      <c r="DE34" s="29">
        <v>1.15E-2</v>
      </c>
      <c r="DF34" s="29">
        <v>3.0000000000000001E-3</v>
      </c>
      <c r="DG34" s="29">
        <v>5.0000000000000001E-4</v>
      </c>
      <c r="DH34" s="29">
        <v>0</v>
      </c>
      <c r="DI34" s="29">
        <v>0</v>
      </c>
    </row>
    <row r="35" spans="1:113" x14ac:dyDescent="0.3">
      <c r="A35" s="25">
        <v>7510</v>
      </c>
      <c r="B35" s="25" t="s">
        <v>28</v>
      </c>
      <c r="C35" s="26" t="s">
        <v>29</v>
      </c>
      <c r="D35" s="27" t="s">
        <v>30</v>
      </c>
      <c r="E35" s="27">
        <v>50</v>
      </c>
      <c r="F35" s="27" t="s">
        <v>31</v>
      </c>
      <c r="G35" s="27" t="s">
        <v>32</v>
      </c>
      <c r="H35" s="27">
        <v>50</v>
      </c>
      <c r="I35" s="28" t="s">
        <v>33</v>
      </c>
      <c r="J35" s="27">
        <v>5501</v>
      </c>
      <c r="K35" s="27">
        <v>1967</v>
      </c>
      <c r="L35" s="30">
        <f t="shared" si="0"/>
        <v>62104.487500000025</v>
      </c>
      <c r="M35" s="29">
        <v>2611.0210000000002</v>
      </c>
      <c r="N35" s="29">
        <v>2357.0790000000002</v>
      </c>
      <c r="O35" s="29">
        <v>2223.4594999999999</v>
      </c>
      <c r="P35" s="29">
        <v>2121.9690000000001</v>
      </c>
      <c r="Q35" s="29">
        <v>2038.008</v>
      </c>
      <c r="R35" s="29">
        <v>1957.1205</v>
      </c>
      <c r="S35" s="29">
        <v>1870.586</v>
      </c>
      <c r="T35" s="29">
        <v>1783.1890000000001</v>
      </c>
      <c r="U35" s="29">
        <v>1700.614</v>
      </c>
      <c r="V35" s="29">
        <v>1627.4095</v>
      </c>
      <c r="W35" s="29">
        <v>1559.4095</v>
      </c>
      <c r="X35" s="29">
        <v>1495.0525</v>
      </c>
      <c r="Y35" s="29">
        <v>1433.027</v>
      </c>
      <c r="Z35" s="29">
        <v>1369.7829999999999</v>
      </c>
      <c r="AA35" s="29">
        <v>1308.8895</v>
      </c>
      <c r="AB35" s="29">
        <v>1252.645</v>
      </c>
      <c r="AC35" s="29">
        <v>1196.1545000000001</v>
      </c>
      <c r="AD35" s="29">
        <v>1127.0039999999999</v>
      </c>
      <c r="AE35" s="29">
        <v>1078.1415</v>
      </c>
      <c r="AF35" s="29">
        <v>1080.1289999999999</v>
      </c>
      <c r="AG35" s="29">
        <v>1082.6635000000001</v>
      </c>
      <c r="AH35" s="29">
        <v>1061.519</v>
      </c>
      <c r="AI35" s="29">
        <v>1033.8320000000001</v>
      </c>
      <c r="AJ35" s="29">
        <v>1003.3964999999999</v>
      </c>
      <c r="AK35" s="29">
        <v>972.53</v>
      </c>
      <c r="AL35" s="29">
        <v>943.23649999999998</v>
      </c>
      <c r="AM35" s="29">
        <v>916.50099999999998</v>
      </c>
      <c r="AN35" s="29">
        <v>892.63499999999999</v>
      </c>
      <c r="AO35" s="29">
        <v>871.68399999999997</v>
      </c>
      <c r="AP35" s="29">
        <v>850.00699999999995</v>
      </c>
      <c r="AQ35" s="29">
        <v>824.65700000000004</v>
      </c>
      <c r="AR35" s="29">
        <v>797.77449999999999</v>
      </c>
      <c r="AS35" s="29">
        <v>773.40549999999996</v>
      </c>
      <c r="AT35" s="29">
        <v>751.82150000000001</v>
      </c>
      <c r="AU35" s="29">
        <v>729.93200000000002</v>
      </c>
      <c r="AV35" s="29">
        <v>707.16449999999998</v>
      </c>
      <c r="AW35" s="29">
        <v>684.45899999999995</v>
      </c>
      <c r="AX35" s="29">
        <v>662.80200000000002</v>
      </c>
      <c r="AY35" s="29">
        <v>641.78899999999999</v>
      </c>
      <c r="AZ35" s="29">
        <v>621.72050000000002</v>
      </c>
      <c r="BA35" s="29">
        <v>603.57799999999997</v>
      </c>
      <c r="BB35" s="29">
        <v>586.48</v>
      </c>
      <c r="BC35" s="29">
        <v>569.23249999999996</v>
      </c>
      <c r="BD35" s="29">
        <v>552.13800000000003</v>
      </c>
      <c r="BE35" s="29">
        <v>535.15150000000006</v>
      </c>
      <c r="BF35" s="29">
        <v>517.48</v>
      </c>
      <c r="BG35" s="29">
        <v>499.60050000000001</v>
      </c>
      <c r="BH35" s="29">
        <v>482.26</v>
      </c>
      <c r="BI35" s="29">
        <v>465.30700000000002</v>
      </c>
      <c r="BJ35" s="29">
        <v>448.78800000000001</v>
      </c>
      <c r="BK35" s="29">
        <v>433.17</v>
      </c>
      <c r="BL35" s="29">
        <v>418.1105</v>
      </c>
      <c r="BM35" s="29">
        <v>403.10500000000002</v>
      </c>
      <c r="BN35" s="29">
        <v>388.2045</v>
      </c>
      <c r="BO35" s="29">
        <v>373.18650000000002</v>
      </c>
      <c r="BP35" s="29">
        <v>357.68349999999998</v>
      </c>
      <c r="BQ35" s="29">
        <v>341.97500000000002</v>
      </c>
      <c r="BR35" s="29">
        <v>326.36149999999998</v>
      </c>
      <c r="BS35" s="29">
        <v>310.65899999999999</v>
      </c>
      <c r="BT35" s="29">
        <v>295.39550000000003</v>
      </c>
      <c r="BU35" s="29">
        <v>281.12650000000002</v>
      </c>
      <c r="BV35" s="29">
        <v>267.34050000000002</v>
      </c>
      <c r="BW35" s="29">
        <v>253.33150000000001</v>
      </c>
      <c r="BX35" s="29">
        <v>239.49950000000001</v>
      </c>
      <c r="BY35" s="29">
        <v>225.42599999999999</v>
      </c>
      <c r="BZ35" s="29">
        <v>210.3905</v>
      </c>
      <c r="CA35" s="29">
        <v>195.14449999999999</v>
      </c>
      <c r="CB35" s="29">
        <v>180.5925</v>
      </c>
      <c r="CC35" s="29">
        <v>166.54300000000001</v>
      </c>
      <c r="CD35" s="29">
        <v>152.9145</v>
      </c>
      <c r="CE35" s="29">
        <v>140.1275</v>
      </c>
      <c r="CF35" s="29">
        <v>127.803</v>
      </c>
      <c r="CG35" s="29">
        <v>115.4285</v>
      </c>
      <c r="CH35" s="29">
        <v>103.303</v>
      </c>
      <c r="CI35" s="29">
        <v>91.201499999999996</v>
      </c>
      <c r="CJ35" s="29">
        <v>78.876499999999993</v>
      </c>
      <c r="CK35" s="29">
        <v>67.094999999999999</v>
      </c>
      <c r="CL35" s="29">
        <v>56.529499999999999</v>
      </c>
      <c r="CM35" s="29">
        <v>47.04</v>
      </c>
      <c r="CN35" s="29">
        <v>38.843000000000004</v>
      </c>
      <c r="CO35" s="29">
        <v>32.082500000000003</v>
      </c>
      <c r="CP35" s="29">
        <v>26.390999999999998</v>
      </c>
      <c r="CQ35" s="29">
        <v>21.396999999999998</v>
      </c>
      <c r="CR35" s="29">
        <v>16.9895</v>
      </c>
      <c r="CS35" s="29">
        <v>13.275</v>
      </c>
      <c r="CT35" s="29">
        <v>10.1755</v>
      </c>
      <c r="CU35" s="29">
        <v>7.6115000000000004</v>
      </c>
      <c r="CV35" s="29">
        <v>5.5425000000000004</v>
      </c>
      <c r="CW35" s="29">
        <v>3.9329999999999998</v>
      </c>
      <c r="CX35" s="29">
        <v>2.6695000000000002</v>
      </c>
      <c r="CY35" s="29">
        <v>1.694</v>
      </c>
      <c r="CZ35" s="29">
        <v>1.0049999999999999</v>
      </c>
      <c r="DA35" s="29">
        <v>0.56499999999999995</v>
      </c>
      <c r="DB35" s="29">
        <v>0.29849999999999999</v>
      </c>
      <c r="DC35" s="29">
        <v>0.14050000000000001</v>
      </c>
      <c r="DD35" s="29">
        <v>5.5E-2</v>
      </c>
      <c r="DE35" s="29">
        <v>1.4999999999999999E-2</v>
      </c>
      <c r="DF35" s="29">
        <v>3.0000000000000001E-3</v>
      </c>
      <c r="DG35" s="29">
        <v>5.0000000000000001E-4</v>
      </c>
      <c r="DH35" s="29">
        <v>0</v>
      </c>
      <c r="DI35" s="29">
        <v>0</v>
      </c>
    </row>
    <row r="36" spans="1:113" x14ac:dyDescent="0.3">
      <c r="A36" s="25">
        <v>7511</v>
      </c>
      <c r="B36" s="25" t="s">
        <v>28</v>
      </c>
      <c r="C36" s="26" t="s">
        <v>29</v>
      </c>
      <c r="D36" s="27" t="s">
        <v>30</v>
      </c>
      <c r="E36" s="27">
        <v>50</v>
      </c>
      <c r="F36" s="27" t="s">
        <v>31</v>
      </c>
      <c r="G36" s="27" t="s">
        <v>32</v>
      </c>
      <c r="H36" s="27">
        <v>50</v>
      </c>
      <c r="I36" s="28" t="s">
        <v>33</v>
      </c>
      <c r="J36" s="27">
        <v>5501</v>
      </c>
      <c r="K36" s="27">
        <v>1968</v>
      </c>
      <c r="L36" s="30">
        <f t="shared" si="0"/>
        <v>63995.65199999998</v>
      </c>
      <c r="M36" s="29">
        <v>2686.9825000000001</v>
      </c>
      <c r="N36" s="29">
        <v>2425.8125</v>
      </c>
      <c r="O36" s="29">
        <v>2280.2150000000001</v>
      </c>
      <c r="P36" s="29">
        <v>2175.163</v>
      </c>
      <c r="Q36" s="29">
        <v>2090.7815000000001</v>
      </c>
      <c r="R36" s="29">
        <v>2017.4939999999999</v>
      </c>
      <c r="S36" s="29">
        <v>1943.5550000000001</v>
      </c>
      <c r="T36" s="29">
        <v>1861.402</v>
      </c>
      <c r="U36" s="29">
        <v>1776.5574999999999</v>
      </c>
      <c r="V36" s="29">
        <v>1695.3869999999999</v>
      </c>
      <c r="W36" s="29">
        <v>1623.0295000000001</v>
      </c>
      <c r="X36" s="29">
        <v>1555.5925</v>
      </c>
      <c r="Y36" s="29">
        <v>1491.5419999999999</v>
      </c>
      <c r="Z36" s="29">
        <v>1429.6475</v>
      </c>
      <c r="AA36" s="29">
        <v>1366.405</v>
      </c>
      <c r="AB36" s="29">
        <v>1305.3934999999999</v>
      </c>
      <c r="AC36" s="29">
        <v>1248.9359999999999</v>
      </c>
      <c r="AD36" s="29">
        <v>1192.2139999999999</v>
      </c>
      <c r="AE36" s="29">
        <v>1122.8575000000001</v>
      </c>
      <c r="AF36" s="29">
        <v>1073.7755</v>
      </c>
      <c r="AG36" s="29">
        <v>1075.6025</v>
      </c>
      <c r="AH36" s="29">
        <v>1078.1579999999999</v>
      </c>
      <c r="AI36" s="29">
        <v>1057.1569999999999</v>
      </c>
      <c r="AJ36" s="29">
        <v>1029.6375</v>
      </c>
      <c r="AK36" s="29">
        <v>999.351</v>
      </c>
      <c r="AL36" s="29">
        <v>968.59050000000002</v>
      </c>
      <c r="AM36" s="29">
        <v>939.35050000000001</v>
      </c>
      <c r="AN36" s="29">
        <v>912.63400000000001</v>
      </c>
      <c r="AO36" s="29">
        <v>888.7645</v>
      </c>
      <c r="AP36" s="29">
        <v>867.78949999999998</v>
      </c>
      <c r="AQ36" s="29">
        <v>846.07050000000004</v>
      </c>
      <c r="AR36" s="29">
        <v>820.66049999999996</v>
      </c>
      <c r="AS36" s="29">
        <v>793.71550000000002</v>
      </c>
      <c r="AT36" s="29">
        <v>769.31200000000001</v>
      </c>
      <c r="AU36" s="29">
        <v>747.75649999999996</v>
      </c>
      <c r="AV36" s="29">
        <v>725.96199999999999</v>
      </c>
      <c r="AW36" s="29">
        <v>703.31550000000004</v>
      </c>
      <c r="AX36" s="29">
        <v>680.71950000000004</v>
      </c>
      <c r="AY36" s="29">
        <v>659.14149999999995</v>
      </c>
      <c r="AZ36" s="29">
        <v>638.17700000000002</v>
      </c>
      <c r="BA36" s="29">
        <v>618.12400000000002</v>
      </c>
      <c r="BB36" s="29">
        <v>599.95050000000003</v>
      </c>
      <c r="BC36" s="29">
        <v>582.77949999999998</v>
      </c>
      <c r="BD36" s="29">
        <v>565.42399999999998</v>
      </c>
      <c r="BE36" s="29">
        <v>548.19150000000002</v>
      </c>
      <c r="BF36" s="29">
        <v>531.04049999999995</v>
      </c>
      <c r="BG36" s="29">
        <v>513.18700000000001</v>
      </c>
      <c r="BH36" s="29">
        <v>495.11399999999998</v>
      </c>
      <c r="BI36" s="29">
        <v>477.57150000000001</v>
      </c>
      <c r="BJ36" s="29">
        <v>460.42450000000002</v>
      </c>
      <c r="BK36" s="29">
        <v>443.72899999999998</v>
      </c>
      <c r="BL36" s="29">
        <v>427.96199999999999</v>
      </c>
      <c r="BM36" s="29">
        <v>412.798</v>
      </c>
      <c r="BN36" s="29">
        <v>397.73349999999999</v>
      </c>
      <c r="BO36" s="29">
        <v>382.79649999999998</v>
      </c>
      <c r="BP36" s="29">
        <v>367.73599999999999</v>
      </c>
      <c r="BQ36" s="29">
        <v>352.10750000000002</v>
      </c>
      <c r="BR36" s="29">
        <v>336.17399999999998</v>
      </c>
      <c r="BS36" s="29">
        <v>320.29199999999997</v>
      </c>
      <c r="BT36" s="29">
        <v>304.30450000000002</v>
      </c>
      <c r="BU36" s="29">
        <v>288.62799999999999</v>
      </c>
      <c r="BV36" s="29">
        <v>274.06299999999999</v>
      </c>
      <c r="BW36" s="29">
        <v>259.9905</v>
      </c>
      <c r="BX36" s="29">
        <v>245.7415</v>
      </c>
      <c r="BY36" s="29">
        <v>231.72200000000001</v>
      </c>
      <c r="BZ36" s="29">
        <v>217.53299999999999</v>
      </c>
      <c r="CA36" s="29">
        <v>202.52250000000001</v>
      </c>
      <c r="CB36" s="29">
        <v>187.38</v>
      </c>
      <c r="CC36" s="29">
        <v>172.88050000000001</v>
      </c>
      <c r="CD36" s="29">
        <v>158.82599999999999</v>
      </c>
      <c r="CE36" s="29">
        <v>145.14750000000001</v>
      </c>
      <c r="CF36" s="29">
        <v>132.26400000000001</v>
      </c>
      <c r="CG36" s="29">
        <v>119.846</v>
      </c>
      <c r="CH36" s="29">
        <v>107.4525</v>
      </c>
      <c r="CI36" s="29">
        <v>95.394499999999994</v>
      </c>
      <c r="CJ36" s="29">
        <v>83.486999999999995</v>
      </c>
      <c r="CK36" s="29">
        <v>71.518000000000001</v>
      </c>
      <c r="CL36" s="29">
        <v>60.195999999999998</v>
      </c>
      <c r="CM36" s="29">
        <v>50.119</v>
      </c>
      <c r="CN36" s="29">
        <v>41.152999999999999</v>
      </c>
      <c r="CO36" s="29">
        <v>33.471499999999999</v>
      </c>
      <c r="CP36" s="29">
        <v>27.182500000000001</v>
      </c>
      <c r="CQ36" s="29">
        <v>21.945499999999999</v>
      </c>
      <c r="CR36" s="29">
        <v>17.434999999999999</v>
      </c>
      <c r="CS36" s="29">
        <v>13.541499999999999</v>
      </c>
      <c r="CT36" s="29">
        <v>10.326000000000001</v>
      </c>
      <c r="CU36" s="29">
        <v>7.702</v>
      </c>
      <c r="CV36" s="29">
        <v>5.5875000000000004</v>
      </c>
      <c r="CW36" s="29">
        <v>3.9329999999999998</v>
      </c>
      <c r="CX36" s="29">
        <v>2.6869999999999998</v>
      </c>
      <c r="CY36" s="29">
        <v>1.7470000000000001</v>
      </c>
      <c r="CZ36" s="29">
        <v>1.056</v>
      </c>
      <c r="DA36" s="29">
        <v>0.59050000000000002</v>
      </c>
      <c r="DB36" s="29">
        <v>0.309</v>
      </c>
      <c r="DC36" s="29">
        <v>0.14699999999999999</v>
      </c>
      <c r="DD36" s="29">
        <v>5.7500000000000002E-2</v>
      </c>
      <c r="DE36" s="29">
        <v>1.6500000000000001E-2</v>
      </c>
      <c r="DF36" s="29">
        <v>3.5000000000000001E-3</v>
      </c>
      <c r="DG36" s="29">
        <v>5.0000000000000001E-4</v>
      </c>
      <c r="DH36" s="29">
        <v>0</v>
      </c>
      <c r="DI36" s="29">
        <v>0</v>
      </c>
    </row>
    <row r="37" spans="1:113" x14ac:dyDescent="0.3">
      <c r="A37" s="25">
        <v>7512</v>
      </c>
      <c r="B37" s="25" t="s">
        <v>28</v>
      </c>
      <c r="C37" s="26" t="s">
        <v>29</v>
      </c>
      <c r="D37" s="27" t="s">
        <v>30</v>
      </c>
      <c r="E37" s="27">
        <v>50</v>
      </c>
      <c r="F37" s="27" t="s">
        <v>31</v>
      </c>
      <c r="G37" s="27" t="s">
        <v>32</v>
      </c>
      <c r="H37" s="27">
        <v>50</v>
      </c>
      <c r="I37" s="28" t="s">
        <v>33</v>
      </c>
      <c r="J37" s="27">
        <v>5501</v>
      </c>
      <c r="K37" s="27">
        <v>1969</v>
      </c>
      <c r="L37" s="30">
        <f t="shared" si="0"/>
        <v>65866.908000000054</v>
      </c>
      <c r="M37" s="29">
        <v>2762.268</v>
      </c>
      <c r="N37" s="29">
        <v>2496.3665000000001</v>
      </c>
      <c r="O37" s="29">
        <v>2346.3560000000002</v>
      </c>
      <c r="P37" s="29">
        <v>2230.2275</v>
      </c>
      <c r="Q37" s="29">
        <v>2142.7575000000002</v>
      </c>
      <c r="R37" s="29">
        <v>2069.366</v>
      </c>
      <c r="S37" s="29">
        <v>2003.1994999999999</v>
      </c>
      <c r="T37" s="29">
        <v>1933.75</v>
      </c>
      <c r="U37" s="29">
        <v>1854.2570000000001</v>
      </c>
      <c r="V37" s="29">
        <v>1770.9</v>
      </c>
      <c r="W37" s="29">
        <v>1690.6385</v>
      </c>
      <c r="X37" s="29">
        <v>1618.8554999999999</v>
      </c>
      <c r="Y37" s="29">
        <v>1551.6765</v>
      </c>
      <c r="Z37" s="29">
        <v>1487.6275000000001</v>
      </c>
      <c r="AA37" s="29">
        <v>1425.5060000000001</v>
      </c>
      <c r="AB37" s="29">
        <v>1361.848</v>
      </c>
      <c r="AC37" s="29">
        <v>1300.2715000000001</v>
      </c>
      <c r="AD37" s="29">
        <v>1243.1885</v>
      </c>
      <c r="AE37" s="29">
        <v>1185.9159999999999</v>
      </c>
      <c r="AF37" s="29">
        <v>1116.1305</v>
      </c>
      <c r="AG37" s="29">
        <v>1066.6690000000001</v>
      </c>
      <c r="AH37" s="29">
        <v>1068.2045000000001</v>
      </c>
      <c r="AI37" s="29">
        <v>1070.6814999999999</v>
      </c>
      <c r="AJ37" s="29">
        <v>1049.7594999999999</v>
      </c>
      <c r="AK37" s="29">
        <v>1022.369</v>
      </c>
      <c r="AL37" s="29">
        <v>992.22050000000002</v>
      </c>
      <c r="AM37" s="29">
        <v>961.59249999999997</v>
      </c>
      <c r="AN37" s="29">
        <v>932.48599999999999</v>
      </c>
      <c r="AO37" s="29">
        <v>905.91</v>
      </c>
      <c r="AP37" s="29">
        <v>882.178</v>
      </c>
      <c r="AQ37" s="29">
        <v>861.31600000000003</v>
      </c>
      <c r="AR37" s="29">
        <v>839.67899999999997</v>
      </c>
      <c r="AS37" s="29">
        <v>814.35599999999999</v>
      </c>
      <c r="AT37" s="29">
        <v>787.54150000000004</v>
      </c>
      <c r="AU37" s="29">
        <v>763.32650000000001</v>
      </c>
      <c r="AV37" s="29">
        <v>742</v>
      </c>
      <c r="AW37" s="29">
        <v>720.44949999999994</v>
      </c>
      <c r="AX37" s="29">
        <v>698.03049999999996</v>
      </c>
      <c r="AY37" s="29">
        <v>675.63099999999997</v>
      </c>
      <c r="AZ37" s="29">
        <v>654.21</v>
      </c>
      <c r="BA37" s="29">
        <v>633.36350000000004</v>
      </c>
      <c r="BB37" s="29">
        <v>613.38250000000005</v>
      </c>
      <c r="BC37" s="29">
        <v>595.22850000000005</v>
      </c>
      <c r="BD37" s="29">
        <v>578.02850000000001</v>
      </c>
      <c r="BE37" s="29">
        <v>560.60550000000001</v>
      </c>
      <c r="BF37" s="29">
        <v>543.27049999999997</v>
      </c>
      <c r="BG37" s="29">
        <v>525.98699999999997</v>
      </c>
      <c r="BH37" s="29">
        <v>507.98399999999998</v>
      </c>
      <c r="BI37" s="29">
        <v>489.75200000000001</v>
      </c>
      <c r="BJ37" s="29">
        <v>472.04950000000002</v>
      </c>
      <c r="BK37" s="29">
        <v>454.75650000000002</v>
      </c>
      <c r="BL37" s="29">
        <v>437.94349999999997</v>
      </c>
      <c r="BM37" s="29">
        <v>422.10050000000001</v>
      </c>
      <c r="BN37" s="29">
        <v>406.904</v>
      </c>
      <c r="BO37" s="29">
        <v>391.83699999999999</v>
      </c>
      <c r="BP37" s="29">
        <v>376.88850000000002</v>
      </c>
      <c r="BQ37" s="29">
        <v>361.72050000000002</v>
      </c>
      <c r="BR37" s="29">
        <v>345.88150000000002</v>
      </c>
      <c r="BS37" s="29">
        <v>329.69600000000003</v>
      </c>
      <c r="BT37" s="29">
        <v>313.53949999999998</v>
      </c>
      <c r="BU37" s="29">
        <v>297.19499999999999</v>
      </c>
      <c r="BV37" s="29">
        <v>281.25200000000001</v>
      </c>
      <c r="BW37" s="29">
        <v>266.41750000000002</v>
      </c>
      <c r="BX37" s="29">
        <v>252.1045</v>
      </c>
      <c r="BY37" s="29">
        <v>237.67699999999999</v>
      </c>
      <c r="BZ37" s="29">
        <v>223.5335</v>
      </c>
      <c r="CA37" s="29">
        <v>209.328</v>
      </c>
      <c r="CB37" s="29">
        <v>194.40049999999999</v>
      </c>
      <c r="CC37" s="29">
        <v>179.32599999999999</v>
      </c>
      <c r="CD37" s="29">
        <v>164.833</v>
      </c>
      <c r="CE37" s="29">
        <v>150.738</v>
      </c>
      <c r="CF37" s="29">
        <v>136.99600000000001</v>
      </c>
      <c r="CG37" s="29">
        <v>124.0425</v>
      </c>
      <c r="CH37" s="29">
        <v>111.601</v>
      </c>
      <c r="CI37" s="29">
        <v>99.281499999999994</v>
      </c>
      <c r="CJ37" s="29">
        <v>87.39</v>
      </c>
      <c r="CK37" s="29">
        <v>75.765000000000001</v>
      </c>
      <c r="CL37" s="29">
        <v>64.228499999999997</v>
      </c>
      <c r="CM37" s="29">
        <v>53.426499999999997</v>
      </c>
      <c r="CN37" s="29">
        <v>43.895000000000003</v>
      </c>
      <c r="CO37" s="29">
        <v>35.503999999999998</v>
      </c>
      <c r="CP37" s="29">
        <v>28.392499999999998</v>
      </c>
      <c r="CQ37" s="29">
        <v>22.6265</v>
      </c>
      <c r="CR37" s="29">
        <v>17.891999999999999</v>
      </c>
      <c r="CS37" s="29">
        <v>13.898</v>
      </c>
      <c r="CT37" s="29">
        <v>10.529500000000001</v>
      </c>
      <c r="CU37" s="29">
        <v>7.8120000000000003</v>
      </c>
      <c r="CV37" s="29">
        <v>5.6470000000000002</v>
      </c>
      <c r="CW37" s="29">
        <v>3.9529999999999998</v>
      </c>
      <c r="CX37" s="29">
        <v>2.6715</v>
      </c>
      <c r="CY37" s="29">
        <v>1.7415</v>
      </c>
      <c r="CZ37" s="29">
        <v>1.0705</v>
      </c>
      <c r="DA37" s="29">
        <v>0.60199999999999998</v>
      </c>
      <c r="DB37" s="29">
        <v>0.30399999999999999</v>
      </c>
      <c r="DC37" s="29">
        <v>0.13300000000000001</v>
      </c>
      <c r="DD37" s="29">
        <v>4.5999999999999999E-2</v>
      </c>
      <c r="DE37" s="29">
        <v>1.35E-2</v>
      </c>
      <c r="DF37" s="29">
        <v>3.5000000000000001E-3</v>
      </c>
      <c r="DG37" s="29">
        <v>1E-3</v>
      </c>
      <c r="DH37" s="29">
        <v>0</v>
      </c>
      <c r="DI37" s="29">
        <v>0</v>
      </c>
    </row>
    <row r="38" spans="1:113" x14ac:dyDescent="0.3">
      <c r="A38" s="25">
        <v>7513</v>
      </c>
      <c r="B38" s="25" t="s">
        <v>28</v>
      </c>
      <c r="C38" s="26" t="s">
        <v>29</v>
      </c>
      <c r="D38" s="27" t="s">
        <v>30</v>
      </c>
      <c r="E38" s="27">
        <v>50</v>
      </c>
      <c r="F38" s="27" t="s">
        <v>31</v>
      </c>
      <c r="G38" s="27" t="s">
        <v>32</v>
      </c>
      <c r="H38" s="27">
        <v>50</v>
      </c>
      <c r="I38" s="28" t="s">
        <v>33</v>
      </c>
      <c r="J38" s="27">
        <v>5501</v>
      </c>
      <c r="K38" s="27">
        <v>1970</v>
      </c>
      <c r="L38" s="30">
        <f t="shared" si="0"/>
        <v>67541.860499999995</v>
      </c>
      <c r="M38" s="29">
        <v>2819.5844999999999</v>
      </c>
      <c r="N38" s="29">
        <v>2551.0435000000002</v>
      </c>
      <c r="O38" s="29">
        <v>2401.8359999999998</v>
      </c>
      <c r="P38" s="29">
        <v>2285.4949999999999</v>
      </c>
      <c r="Q38" s="29">
        <v>2188.5565000000001</v>
      </c>
      <c r="R38" s="29">
        <v>2112.8564999999999</v>
      </c>
      <c r="S38" s="29">
        <v>2047.152</v>
      </c>
      <c r="T38" s="29">
        <v>1985.9665</v>
      </c>
      <c r="U38" s="29">
        <v>1919.7560000000001</v>
      </c>
      <c r="V38" s="29">
        <v>1842.6134999999999</v>
      </c>
      <c r="W38" s="29">
        <v>1761.1655000000001</v>
      </c>
      <c r="X38" s="29">
        <v>1682.402</v>
      </c>
      <c r="Y38" s="29">
        <v>1611.5219999999999</v>
      </c>
      <c r="Z38" s="29">
        <v>1544.673</v>
      </c>
      <c r="AA38" s="29">
        <v>1480.501</v>
      </c>
      <c r="AB38" s="29">
        <v>1417.904</v>
      </c>
      <c r="AC38" s="29">
        <v>1353.5135</v>
      </c>
      <c r="AD38" s="29">
        <v>1291.0735</v>
      </c>
      <c r="AE38" s="29">
        <v>1233.1500000000001</v>
      </c>
      <c r="AF38" s="29">
        <v>1175.2239999999999</v>
      </c>
      <c r="AG38" s="29">
        <v>1104.992</v>
      </c>
      <c r="AH38" s="29">
        <v>1055.1855</v>
      </c>
      <c r="AI38" s="29">
        <v>1056.44</v>
      </c>
      <c r="AJ38" s="29">
        <v>1058.8409999999999</v>
      </c>
      <c r="AK38" s="29">
        <v>1038.0355</v>
      </c>
      <c r="AL38" s="29">
        <v>1010.825</v>
      </c>
      <c r="AM38" s="29">
        <v>980.89449999999999</v>
      </c>
      <c r="AN38" s="29">
        <v>950.52200000000005</v>
      </c>
      <c r="AO38" s="29">
        <v>921.70899999999995</v>
      </c>
      <c r="AP38" s="29">
        <v>895.43899999999996</v>
      </c>
      <c r="AQ38" s="29">
        <v>871.99599999999998</v>
      </c>
      <c r="AR38" s="29">
        <v>851.37950000000001</v>
      </c>
      <c r="AS38" s="29">
        <v>829.976</v>
      </c>
      <c r="AT38" s="29">
        <v>804.93949999999995</v>
      </c>
      <c r="AU38" s="29">
        <v>778.4905</v>
      </c>
      <c r="AV38" s="29">
        <v>754.67399999999998</v>
      </c>
      <c r="AW38" s="29">
        <v>733.73</v>
      </c>
      <c r="AX38" s="29">
        <v>712.53449999999998</v>
      </c>
      <c r="AY38" s="29">
        <v>690.43499999999995</v>
      </c>
      <c r="AZ38" s="29">
        <v>668.31500000000005</v>
      </c>
      <c r="BA38" s="29">
        <v>647.12699999999995</v>
      </c>
      <c r="BB38" s="29">
        <v>626.46349999999995</v>
      </c>
      <c r="BC38" s="29">
        <v>606.61249999999995</v>
      </c>
      <c r="BD38" s="29">
        <v>588.53049999999996</v>
      </c>
      <c r="BE38" s="29">
        <v>571.34849999999994</v>
      </c>
      <c r="BF38" s="29">
        <v>553.90449999999998</v>
      </c>
      <c r="BG38" s="29">
        <v>536.51049999999998</v>
      </c>
      <c r="BH38" s="29">
        <v>519.13499999999999</v>
      </c>
      <c r="BI38" s="29">
        <v>501.02749999999997</v>
      </c>
      <c r="BJ38" s="29">
        <v>482.68799999999999</v>
      </c>
      <c r="BK38" s="29">
        <v>464.88499999999999</v>
      </c>
      <c r="BL38" s="29">
        <v>447.51400000000001</v>
      </c>
      <c r="BM38" s="29">
        <v>430.66750000000002</v>
      </c>
      <c r="BN38" s="29">
        <v>414.82650000000001</v>
      </c>
      <c r="BO38" s="29">
        <v>399.65550000000002</v>
      </c>
      <c r="BP38" s="29">
        <v>384.61099999999999</v>
      </c>
      <c r="BQ38" s="29">
        <v>369.58499999999998</v>
      </c>
      <c r="BR38" s="29">
        <v>354.22199999999998</v>
      </c>
      <c r="BS38" s="29">
        <v>338.15199999999999</v>
      </c>
      <c r="BT38" s="29">
        <v>321.71949999999998</v>
      </c>
      <c r="BU38" s="29">
        <v>305.22149999999999</v>
      </c>
      <c r="BV38" s="29">
        <v>288.642</v>
      </c>
      <c r="BW38" s="29">
        <v>272.4855</v>
      </c>
      <c r="BX38" s="29">
        <v>257.45</v>
      </c>
      <c r="BY38" s="29">
        <v>242.97450000000001</v>
      </c>
      <c r="BZ38" s="29">
        <v>228.45</v>
      </c>
      <c r="CA38" s="29">
        <v>214.30449999999999</v>
      </c>
      <c r="CB38" s="29">
        <v>200.16149999999999</v>
      </c>
      <c r="CC38" s="29">
        <v>185.30449999999999</v>
      </c>
      <c r="CD38" s="29">
        <v>170.27950000000001</v>
      </c>
      <c r="CE38" s="29">
        <v>155.78899999999999</v>
      </c>
      <c r="CF38" s="29">
        <v>141.67150000000001</v>
      </c>
      <c r="CG38" s="29">
        <v>127.9295</v>
      </c>
      <c r="CH38" s="29">
        <v>115.0095</v>
      </c>
      <c r="CI38" s="29">
        <v>102.666</v>
      </c>
      <c r="CJ38" s="29">
        <v>90.551500000000004</v>
      </c>
      <c r="CK38" s="29">
        <v>78.954999999999998</v>
      </c>
      <c r="CL38" s="29">
        <v>67.739000000000004</v>
      </c>
      <c r="CM38" s="29">
        <v>56.753500000000003</v>
      </c>
      <c r="CN38" s="29">
        <v>46.586500000000001</v>
      </c>
      <c r="CO38" s="29">
        <v>37.703000000000003</v>
      </c>
      <c r="CP38" s="29">
        <v>29.982500000000002</v>
      </c>
      <c r="CQ38" s="29">
        <v>23.525500000000001</v>
      </c>
      <c r="CR38" s="29">
        <v>18.3565</v>
      </c>
      <c r="CS38" s="29">
        <v>14.183</v>
      </c>
      <c r="CT38" s="29">
        <v>10.737</v>
      </c>
      <c r="CU38" s="29">
        <v>7.9080000000000004</v>
      </c>
      <c r="CV38" s="29">
        <v>5.6790000000000003</v>
      </c>
      <c r="CW38" s="29">
        <v>3.9529999999999998</v>
      </c>
      <c r="CX38" s="29">
        <v>2.6469999999999998</v>
      </c>
      <c r="CY38" s="29">
        <v>1.6950000000000001</v>
      </c>
      <c r="CZ38" s="29">
        <v>1.0329999999999999</v>
      </c>
      <c r="DA38" s="29">
        <v>0.57950000000000002</v>
      </c>
      <c r="DB38" s="29">
        <v>0.28000000000000003</v>
      </c>
      <c r="DC38" s="29">
        <v>0.10349999999999999</v>
      </c>
      <c r="DD38" s="29">
        <v>3.0499999999999999E-2</v>
      </c>
      <c r="DE38" s="29">
        <v>8.5000000000000006E-3</v>
      </c>
      <c r="DF38" s="29">
        <v>2.5000000000000001E-3</v>
      </c>
      <c r="DG38" s="29">
        <v>1E-3</v>
      </c>
      <c r="DH38" s="29">
        <v>5.0000000000000001E-4</v>
      </c>
      <c r="DI38" s="29">
        <v>0</v>
      </c>
    </row>
    <row r="39" spans="1:113" x14ac:dyDescent="0.3">
      <c r="A39" s="25">
        <v>7514</v>
      </c>
      <c r="B39" s="25" t="s">
        <v>28</v>
      </c>
      <c r="C39" s="26" t="s">
        <v>29</v>
      </c>
      <c r="D39" s="27" t="s">
        <v>30</v>
      </c>
      <c r="E39" s="27">
        <v>50</v>
      </c>
      <c r="F39" s="27" t="s">
        <v>31</v>
      </c>
      <c r="G39" s="27" t="s">
        <v>32</v>
      </c>
      <c r="H39" s="27">
        <v>50</v>
      </c>
      <c r="I39" s="28" t="s">
        <v>33</v>
      </c>
      <c r="J39" s="27">
        <v>5501</v>
      </c>
      <c r="K39" s="27">
        <v>1971</v>
      </c>
      <c r="L39" s="30">
        <f t="shared" si="0"/>
        <v>68376.203999999983</v>
      </c>
      <c r="M39" s="29">
        <v>2821.5680000000002</v>
      </c>
      <c r="N39" s="29">
        <v>2550.3339999999998</v>
      </c>
      <c r="O39" s="29">
        <v>2410.0219999999999</v>
      </c>
      <c r="P39" s="29">
        <v>2309.9299999999998</v>
      </c>
      <c r="Q39" s="29">
        <v>2220.4144999999999</v>
      </c>
      <c r="R39" s="29">
        <v>2140.4090000000001</v>
      </c>
      <c r="S39" s="29">
        <v>2075.9955</v>
      </c>
      <c r="T39" s="29">
        <v>2017.8834999999999</v>
      </c>
      <c r="U39" s="29">
        <v>1962.011</v>
      </c>
      <c r="V39" s="29">
        <v>1899.9235000000001</v>
      </c>
      <c r="W39" s="29">
        <v>1826.2560000000001</v>
      </c>
      <c r="X39" s="29">
        <v>1747.489</v>
      </c>
      <c r="Y39" s="29">
        <v>1670.3135</v>
      </c>
      <c r="Z39" s="29">
        <v>1599.7625</v>
      </c>
      <c r="AA39" s="29">
        <v>1532.0505000000001</v>
      </c>
      <c r="AB39" s="29">
        <v>1466.1195</v>
      </c>
      <c r="AC39" s="29">
        <v>1401.2304999999999</v>
      </c>
      <c r="AD39" s="29">
        <v>1334.454</v>
      </c>
      <c r="AE39" s="29">
        <v>1269.6369999999999</v>
      </c>
      <c r="AF39" s="29">
        <v>1209.2114999999999</v>
      </c>
      <c r="AG39" s="29">
        <v>1148.989</v>
      </c>
      <c r="AH39" s="29">
        <v>1077.1769999999999</v>
      </c>
      <c r="AI39" s="29">
        <v>1026.932</v>
      </c>
      <c r="AJ39" s="29">
        <v>1027.8395</v>
      </c>
      <c r="AK39" s="29">
        <v>1029.864</v>
      </c>
      <c r="AL39" s="29">
        <v>1009.384</v>
      </c>
      <c r="AM39" s="29">
        <v>982.72400000000005</v>
      </c>
      <c r="AN39" s="29">
        <v>953.48800000000006</v>
      </c>
      <c r="AO39" s="29">
        <v>923.99749999999995</v>
      </c>
      <c r="AP39" s="29">
        <v>896.303</v>
      </c>
      <c r="AQ39" s="29">
        <v>871.26599999999996</v>
      </c>
      <c r="AR39" s="29">
        <v>848.97850000000005</v>
      </c>
      <c r="AS39" s="29">
        <v>829.29250000000002</v>
      </c>
      <c r="AT39" s="29">
        <v>808.62149999999997</v>
      </c>
      <c r="AU39" s="29">
        <v>784.35149999999999</v>
      </c>
      <c r="AV39" s="29">
        <v>758.73749999999995</v>
      </c>
      <c r="AW39" s="29">
        <v>735.72199999999998</v>
      </c>
      <c r="AX39" s="29">
        <v>715.46749999999997</v>
      </c>
      <c r="AY39" s="29">
        <v>694.91899999999998</v>
      </c>
      <c r="AZ39" s="29">
        <v>673.46600000000001</v>
      </c>
      <c r="BA39" s="29">
        <v>651.95849999999996</v>
      </c>
      <c r="BB39" s="29">
        <v>631.30799999999999</v>
      </c>
      <c r="BC39" s="29">
        <v>611.077</v>
      </c>
      <c r="BD39" s="29">
        <v>591.56849999999997</v>
      </c>
      <c r="BE39" s="29">
        <v>573.69500000000005</v>
      </c>
      <c r="BF39" s="29">
        <v>556.62049999999999</v>
      </c>
      <c r="BG39" s="29">
        <v>539.23500000000001</v>
      </c>
      <c r="BH39" s="29">
        <v>521.89</v>
      </c>
      <c r="BI39" s="29">
        <v>504.548</v>
      </c>
      <c r="BJ39" s="29">
        <v>486.50299999999999</v>
      </c>
      <c r="BK39" s="29">
        <v>468.24799999999999</v>
      </c>
      <c r="BL39" s="29">
        <v>450.541</v>
      </c>
      <c r="BM39" s="29">
        <v>433.28100000000001</v>
      </c>
      <c r="BN39" s="29">
        <v>416.55</v>
      </c>
      <c r="BO39" s="29">
        <v>400.78750000000002</v>
      </c>
      <c r="BP39" s="29">
        <v>385.6465</v>
      </c>
      <c r="BQ39" s="29">
        <v>370.52550000000002</v>
      </c>
      <c r="BR39" s="29">
        <v>355.32400000000001</v>
      </c>
      <c r="BS39" s="29">
        <v>339.767</v>
      </c>
      <c r="BT39" s="29">
        <v>323.50850000000003</v>
      </c>
      <c r="BU39" s="29">
        <v>306.93299999999999</v>
      </c>
      <c r="BV39" s="29">
        <v>290.26900000000001</v>
      </c>
      <c r="BW39" s="29">
        <v>273.5575</v>
      </c>
      <c r="BX39" s="29">
        <v>257.3005</v>
      </c>
      <c r="BY39" s="29">
        <v>242.1645</v>
      </c>
      <c r="BZ39" s="29">
        <v>227.61500000000001</v>
      </c>
      <c r="CA39" s="29">
        <v>213.13499999999999</v>
      </c>
      <c r="CB39" s="29">
        <v>199.10650000000001</v>
      </c>
      <c r="CC39" s="29">
        <v>185.0685</v>
      </c>
      <c r="CD39" s="29">
        <v>170.37450000000001</v>
      </c>
      <c r="CE39" s="29">
        <v>155.55350000000001</v>
      </c>
      <c r="CF39" s="29">
        <v>141.27250000000001</v>
      </c>
      <c r="CG39" s="29">
        <v>127.40049999999999</v>
      </c>
      <c r="CH39" s="29">
        <v>113.98350000000001</v>
      </c>
      <c r="CI39" s="29">
        <v>101.40900000000001</v>
      </c>
      <c r="CJ39" s="29">
        <v>89.495000000000005</v>
      </c>
      <c r="CK39" s="29">
        <v>77.992000000000004</v>
      </c>
      <c r="CL39" s="29">
        <v>67.201499999999996</v>
      </c>
      <c r="CM39" s="29">
        <v>56.948</v>
      </c>
      <c r="CN39" s="29">
        <v>47.078499999999998</v>
      </c>
      <c r="CO39" s="29">
        <v>38.067500000000003</v>
      </c>
      <c r="CP39" s="29">
        <v>30.296500000000002</v>
      </c>
      <c r="CQ39" s="29">
        <v>23.634499999999999</v>
      </c>
      <c r="CR39" s="29">
        <v>18.163499999999999</v>
      </c>
      <c r="CS39" s="29">
        <v>13.845499999999999</v>
      </c>
      <c r="CT39" s="29">
        <v>10.423500000000001</v>
      </c>
      <c r="CU39" s="29">
        <v>7.6635</v>
      </c>
      <c r="CV39" s="29">
        <v>5.46</v>
      </c>
      <c r="CW39" s="29">
        <v>3.7725</v>
      </c>
      <c r="CX39" s="29">
        <v>2.508</v>
      </c>
      <c r="CY39" s="29">
        <v>1.585</v>
      </c>
      <c r="CZ39" s="29">
        <v>0.94199999999999995</v>
      </c>
      <c r="DA39" s="29">
        <v>0.51649999999999996</v>
      </c>
      <c r="DB39" s="29">
        <v>0.24049999999999999</v>
      </c>
      <c r="DC39" s="29">
        <v>0.08</v>
      </c>
      <c r="DD39" s="29">
        <v>2.1000000000000001E-2</v>
      </c>
      <c r="DE39" s="29">
        <v>6.0000000000000001E-3</v>
      </c>
      <c r="DF39" s="29">
        <v>1.5E-3</v>
      </c>
      <c r="DG39" s="29">
        <v>5.0000000000000001E-4</v>
      </c>
      <c r="DH39" s="29">
        <v>5.0000000000000001E-4</v>
      </c>
      <c r="DI39" s="29">
        <v>0</v>
      </c>
    </row>
    <row r="40" spans="1:113" x14ac:dyDescent="0.3">
      <c r="A40" s="25">
        <v>7515</v>
      </c>
      <c r="B40" s="25" t="s">
        <v>28</v>
      </c>
      <c r="C40" s="26" t="s">
        <v>29</v>
      </c>
      <c r="D40" s="27" t="s">
        <v>30</v>
      </c>
      <c r="E40" s="27">
        <v>50</v>
      </c>
      <c r="F40" s="27" t="s">
        <v>31</v>
      </c>
      <c r="G40" s="27" t="s">
        <v>32</v>
      </c>
      <c r="H40" s="27">
        <v>50</v>
      </c>
      <c r="I40" s="28" t="s">
        <v>33</v>
      </c>
      <c r="J40" s="27">
        <v>5501</v>
      </c>
      <c r="K40" s="27">
        <v>1972</v>
      </c>
      <c r="L40" s="30">
        <f t="shared" si="0"/>
        <v>69346.705499999967</v>
      </c>
      <c r="M40" s="29">
        <v>2876.8449999999998</v>
      </c>
      <c r="N40" s="29">
        <v>2566.2710000000002</v>
      </c>
      <c r="O40" s="29">
        <v>2420.8620000000001</v>
      </c>
      <c r="P40" s="29">
        <v>2326.2249999999999</v>
      </c>
      <c r="Q40" s="29">
        <v>2251.89</v>
      </c>
      <c r="R40" s="29">
        <v>2178.9495000000002</v>
      </c>
      <c r="S40" s="29">
        <v>2110.0830000000001</v>
      </c>
      <c r="T40" s="29">
        <v>2053.027</v>
      </c>
      <c r="U40" s="29">
        <v>1999.8364999999999</v>
      </c>
      <c r="V40" s="29">
        <v>1947.3625</v>
      </c>
      <c r="W40" s="29">
        <v>1887.8320000000001</v>
      </c>
      <c r="X40" s="29">
        <v>1815.9480000000001</v>
      </c>
      <c r="Y40" s="29">
        <v>1738.0355</v>
      </c>
      <c r="Z40" s="29">
        <v>1660.615</v>
      </c>
      <c r="AA40" s="29">
        <v>1588.6569999999999</v>
      </c>
      <c r="AB40" s="29">
        <v>1518.626</v>
      </c>
      <c r="AC40" s="29">
        <v>1449.8340000000001</v>
      </c>
      <c r="AD40" s="29">
        <v>1382.0039999999999</v>
      </c>
      <c r="AE40" s="29">
        <v>1312.366</v>
      </c>
      <c r="AF40" s="29">
        <v>1244.634</v>
      </c>
      <c r="AG40" s="29">
        <v>1181.549</v>
      </c>
      <c r="AH40" s="29">
        <v>1119.4829999999999</v>
      </c>
      <c r="AI40" s="29">
        <v>1047.201</v>
      </c>
      <c r="AJ40" s="29">
        <v>996.61300000000006</v>
      </c>
      <c r="AK40" s="29">
        <v>997.03750000000002</v>
      </c>
      <c r="AL40" s="29">
        <v>999.34450000000004</v>
      </c>
      <c r="AM40" s="29">
        <v>979.46900000000005</v>
      </c>
      <c r="AN40" s="29">
        <v>953.59299999999996</v>
      </c>
      <c r="AO40" s="29">
        <v>925.35</v>
      </c>
      <c r="AP40" s="29">
        <v>897.11199999999997</v>
      </c>
      <c r="AQ40" s="29">
        <v>870.80349999999999</v>
      </c>
      <c r="AR40" s="29">
        <v>847.08450000000005</v>
      </c>
      <c r="AS40" s="29">
        <v>825.89499999999998</v>
      </c>
      <c r="AT40" s="29">
        <v>807.08349999999996</v>
      </c>
      <c r="AU40" s="29">
        <v>787.29399999999998</v>
      </c>
      <c r="AV40" s="29">
        <v>763.976</v>
      </c>
      <c r="AW40" s="29">
        <v>739.29650000000004</v>
      </c>
      <c r="AX40" s="29">
        <v>717.09400000000005</v>
      </c>
      <c r="AY40" s="29">
        <v>697.58299999999997</v>
      </c>
      <c r="AZ40" s="29">
        <v>677.76350000000002</v>
      </c>
      <c r="BA40" s="29">
        <v>657.00149999999996</v>
      </c>
      <c r="BB40" s="29">
        <v>636.10799999999995</v>
      </c>
      <c r="BC40" s="29">
        <v>615.96</v>
      </c>
      <c r="BD40" s="29">
        <v>596.14049999999997</v>
      </c>
      <c r="BE40" s="29">
        <v>576.91250000000002</v>
      </c>
      <c r="BF40" s="29">
        <v>559.20749999999998</v>
      </c>
      <c r="BG40" s="29">
        <v>542.23950000000002</v>
      </c>
      <c r="BH40" s="29">
        <v>524.94650000000001</v>
      </c>
      <c r="BI40" s="29">
        <v>507.67149999999998</v>
      </c>
      <c r="BJ40" s="29">
        <v>490.41449999999998</v>
      </c>
      <c r="BK40" s="29">
        <v>472.47300000000001</v>
      </c>
      <c r="BL40" s="29">
        <v>454.33749999999998</v>
      </c>
      <c r="BM40" s="29">
        <v>436.755</v>
      </c>
      <c r="BN40" s="29">
        <v>419.62799999999999</v>
      </c>
      <c r="BO40" s="29">
        <v>403.00200000000001</v>
      </c>
      <c r="BP40" s="29">
        <v>387.29199999999997</v>
      </c>
      <c r="BQ40" s="29">
        <v>372.09500000000003</v>
      </c>
      <c r="BR40" s="29">
        <v>356.827</v>
      </c>
      <c r="BS40" s="29">
        <v>341.452</v>
      </c>
      <c r="BT40" s="29">
        <v>325.70949999999999</v>
      </c>
      <c r="BU40" s="29">
        <v>309.37950000000001</v>
      </c>
      <c r="BV40" s="29">
        <v>292.63600000000002</v>
      </c>
      <c r="BW40" s="29">
        <v>275.83150000000001</v>
      </c>
      <c r="BX40" s="29">
        <v>259.02699999999999</v>
      </c>
      <c r="BY40" s="29">
        <v>242.703</v>
      </c>
      <c r="BZ40" s="29">
        <v>227.511</v>
      </c>
      <c r="CA40" s="29">
        <v>212.99850000000001</v>
      </c>
      <c r="CB40" s="29">
        <v>198.63900000000001</v>
      </c>
      <c r="CC40" s="29">
        <v>184.69550000000001</v>
      </c>
      <c r="CD40" s="29">
        <v>170.76</v>
      </c>
      <c r="CE40" s="29">
        <v>156.22499999999999</v>
      </c>
      <c r="CF40" s="29">
        <v>141.60900000000001</v>
      </c>
      <c r="CG40" s="29">
        <v>127.5645</v>
      </c>
      <c r="CH40" s="29">
        <v>114.009</v>
      </c>
      <c r="CI40" s="29">
        <v>100.9605</v>
      </c>
      <c r="CJ40" s="29">
        <v>88.825000000000003</v>
      </c>
      <c r="CK40" s="29">
        <v>77.493499999999997</v>
      </c>
      <c r="CL40" s="29">
        <v>66.763000000000005</v>
      </c>
      <c r="CM40" s="29">
        <v>56.847499999999997</v>
      </c>
      <c r="CN40" s="29">
        <v>47.573</v>
      </c>
      <c r="CO40" s="29">
        <v>38.763500000000001</v>
      </c>
      <c r="CP40" s="29">
        <v>30.825500000000002</v>
      </c>
      <c r="CQ40" s="29">
        <v>24.07</v>
      </c>
      <c r="CR40" s="29">
        <v>18.386500000000002</v>
      </c>
      <c r="CS40" s="29">
        <v>13.791</v>
      </c>
      <c r="CT40" s="29">
        <v>10.230499999999999</v>
      </c>
      <c r="CU40" s="29">
        <v>7.47</v>
      </c>
      <c r="CV40" s="29">
        <v>5.3070000000000004</v>
      </c>
      <c r="CW40" s="29">
        <v>3.6309999999999998</v>
      </c>
      <c r="CX40" s="29">
        <v>2.3895</v>
      </c>
      <c r="CY40" s="29">
        <v>1.4930000000000001</v>
      </c>
      <c r="CZ40" s="29">
        <v>0.86550000000000005</v>
      </c>
      <c r="DA40" s="29">
        <v>0.45150000000000001</v>
      </c>
      <c r="DB40" s="29">
        <v>0.1925</v>
      </c>
      <c r="DC40" s="29">
        <v>5.9499999999999997E-2</v>
      </c>
      <c r="DD40" s="29">
        <v>1.95E-2</v>
      </c>
      <c r="DE40" s="29">
        <v>5.0000000000000001E-3</v>
      </c>
      <c r="DF40" s="29">
        <v>1.5E-3</v>
      </c>
      <c r="DG40" s="29">
        <v>5.0000000000000001E-4</v>
      </c>
      <c r="DH40" s="29">
        <v>0</v>
      </c>
      <c r="DI40" s="29">
        <v>0</v>
      </c>
    </row>
    <row r="41" spans="1:113" x14ac:dyDescent="0.3">
      <c r="A41" s="25">
        <v>7516</v>
      </c>
      <c r="B41" s="25" t="s">
        <v>28</v>
      </c>
      <c r="C41" s="26" t="s">
        <v>29</v>
      </c>
      <c r="D41" s="27" t="s">
        <v>30</v>
      </c>
      <c r="E41" s="27">
        <v>50</v>
      </c>
      <c r="F41" s="27" t="s">
        <v>31</v>
      </c>
      <c r="G41" s="27" t="s">
        <v>32</v>
      </c>
      <c r="H41" s="27">
        <v>50</v>
      </c>
      <c r="I41" s="28" t="s">
        <v>33</v>
      </c>
      <c r="J41" s="27">
        <v>5501</v>
      </c>
      <c r="K41" s="27">
        <v>1973</v>
      </c>
      <c r="L41" s="30">
        <f t="shared" si="0"/>
        <v>71144.818000000028</v>
      </c>
      <c r="M41" s="29">
        <v>2970.2494999999999</v>
      </c>
      <c r="N41" s="29">
        <v>2671.0120000000002</v>
      </c>
      <c r="O41" s="29">
        <v>2480.3139999999999</v>
      </c>
      <c r="P41" s="29">
        <v>2366.1489999999999</v>
      </c>
      <c r="Q41" s="29">
        <v>2290.0410000000002</v>
      </c>
      <c r="R41" s="29">
        <v>2227.4355</v>
      </c>
      <c r="S41" s="29">
        <v>2162.3114999999998</v>
      </c>
      <c r="T41" s="29">
        <v>2098.453</v>
      </c>
      <c r="U41" s="29">
        <v>2044.3805</v>
      </c>
      <c r="V41" s="29">
        <v>1992.8915</v>
      </c>
      <c r="W41" s="29">
        <v>1941.4414999999999</v>
      </c>
      <c r="X41" s="29">
        <v>1882.5074999999999</v>
      </c>
      <c r="Y41" s="29">
        <v>1810.749</v>
      </c>
      <c r="Z41" s="29">
        <v>1732.4525000000001</v>
      </c>
      <c r="AA41" s="29">
        <v>1654.1179999999999</v>
      </c>
      <c r="AB41" s="29">
        <v>1580.7594999999999</v>
      </c>
      <c r="AC41" s="29">
        <v>1508.9780000000001</v>
      </c>
      <c r="AD41" s="29">
        <v>1438.2964999999999</v>
      </c>
      <c r="AE41" s="29">
        <v>1368.6814999999999</v>
      </c>
      <c r="AF41" s="29">
        <v>1297.57</v>
      </c>
      <c r="AG41" s="29">
        <v>1228.7515000000001</v>
      </c>
      <c r="AH41" s="29">
        <v>1164.9514999999999</v>
      </c>
      <c r="AI41" s="29">
        <v>1102.5195000000001</v>
      </c>
      <c r="AJ41" s="29">
        <v>1030.127</v>
      </c>
      <c r="AK41" s="29">
        <v>979.52949999999998</v>
      </c>
      <c r="AL41" s="29">
        <v>980.04449999999997</v>
      </c>
      <c r="AM41" s="29">
        <v>982.63649999999996</v>
      </c>
      <c r="AN41" s="29">
        <v>963.21199999999999</v>
      </c>
      <c r="AO41" s="29">
        <v>937.88149999999996</v>
      </c>
      <c r="AP41" s="29">
        <v>910.24450000000002</v>
      </c>
      <c r="AQ41" s="29">
        <v>882.63649999999996</v>
      </c>
      <c r="AR41" s="29">
        <v>856.94100000000003</v>
      </c>
      <c r="AS41" s="29">
        <v>833.81449999999995</v>
      </c>
      <c r="AT41" s="29">
        <v>813.22950000000003</v>
      </c>
      <c r="AU41" s="29">
        <v>795.06150000000002</v>
      </c>
      <c r="AV41" s="29">
        <v>775.947</v>
      </c>
      <c r="AW41" s="29">
        <v>753.30600000000004</v>
      </c>
      <c r="AX41" s="29">
        <v>729.25649999999996</v>
      </c>
      <c r="AY41" s="29">
        <v>707.60500000000002</v>
      </c>
      <c r="AZ41" s="29">
        <v>688.57050000000004</v>
      </c>
      <c r="BA41" s="29">
        <v>669.16750000000002</v>
      </c>
      <c r="BB41" s="29">
        <v>648.76599999999996</v>
      </c>
      <c r="BC41" s="29">
        <v>628.17550000000006</v>
      </c>
      <c r="BD41" s="29">
        <v>608.27099999999996</v>
      </c>
      <c r="BE41" s="29">
        <v>588.63900000000001</v>
      </c>
      <c r="BF41" s="29">
        <v>569.54349999999999</v>
      </c>
      <c r="BG41" s="29">
        <v>551.91</v>
      </c>
      <c r="BH41" s="29">
        <v>534.95899999999995</v>
      </c>
      <c r="BI41" s="29">
        <v>517.64850000000001</v>
      </c>
      <c r="BJ41" s="29">
        <v>500.33249999999998</v>
      </c>
      <c r="BK41" s="29">
        <v>483.02749999999997</v>
      </c>
      <c r="BL41" s="29">
        <v>465.05900000000003</v>
      </c>
      <c r="BM41" s="29">
        <v>446.93049999999999</v>
      </c>
      <c r="BN41" s="29">
        <v>429.39350000000002</v>
      </c>
      <c r="BO41" s="29">
        <v>412.3415</v>
      </c>
      <c r="BP41" s="29">
        <v>395.78750000000002</v>
      </c>
      <c r="BQ41" s="29">
        <v>380.0505</v>
      </c>
      <c r="BR41" s="29">
        <v>364.714</v>
      </c>
      <c r="BS41" s="29">
        <v>349.25799999999998</v>
      </c>
      <c r="BT41" s="29">
        <v>333.661</v>
      </c>
      <c r="BU41" s="29">
        <v>317.69099999999997</v>
      </c>
      <c r="BV41" s="29">
        <v>301.12950000000001</v>
      </c>
      <c r="BW41" s="29">
        <v>284.18849999999998</v>
      </c>
      <c r="BX41" s="29">
        <v>267.23200000000003</v>
      </c>
      <c r="BY41" s="29">
        <v>250.339</v>
      </c>
      <c r="BZ41" s="29">
        <v>233.98</v>
      </c>
      <c r="CA41" s="29">
        <v>218.81950000000001</v>
      </c>
      <c r="CB41" s="29">
        <v>204.37100000000001</v>
      </c>
      <c r="CC41" s="29">
        <v>190.03550000000001</v>
      </c>
      <c r="CD41" s="29">
        <v>176.05549999999999</v>
      </c>
      <c r="CE41" s="29">
        <v>162.05250000000001</v>
      </c>
      <c r="CF41" s="29">
        <v>147.48400000000001</v>
      </c>
      <c r="CG41" s="29">
        <v>132.8895</v>
      </c>
      <c r="CH41" s="29">
        <v>118.9265</v>
      </c>
      <c r="CI41" s="29">
        <v>105.536</v>
      </c>
      <c r="CJ41" s="29">
        <v>92.742999999999995</v>
      </c>
      <c r="CK41" s="29">
        <v>80.912999999999997</v>
      </c>
      <c r="CL41" s="29">
        <v>69.930000000000007</v>
      </c>
      <c r="CM41" s="29">
        <v>59.6</v>
      </c>
      <c r="CN41" s="29">
        <v>50.121000000000002</v>
      </c>
      <c r="CO41" s="29">
        <v>41.348500000000001</v>
      </c>
      <c r="CP41" s="29">
        <v>33.143999999999998</v>
      </c>
      <c r="CQ41" s="29">
        <v>25.873999999999999</v>
      </c>
      <c r="CR41" s="29">
        <v>19.786000000000001</v>
      </c>
      <c r="CS41" s="29">
        <v>14.7645</v>
      </c>
      <c r="CT41" s="29">
        <v>10.782</v>
      </c>
      <c r="CU41" s="29">
        <v>7.7590000000000003</v>
      </c>
      <c r="CV41" s="29">
        <v>5.4695</v>
      </c>
      <c r="CW41" s="29">
        <v>3.7294999999999998</v>
      </c>
      <c r="CX41" s="29">
        <v>2.4264999999999999</v>
      </c>
      <c r="CY41" s="29">
        <v>1.4970000000000001</v>
      </c>
      <c r="CZ41" s="29">
        <v>0.85199999999999998</v>
      </c>
      <c r="DA41" s="29">
        <v>0.42449999999999999</v>
      </c>
      <c r="DB41" s="29">
        <v>0.1615</v>
      </c>
      <c r="DC41" s="29">
        <v>4.8000000000000001E-2</v>
      </c>
      <c r="DD41" s="29">
        <v>1.4E-2</v>
      </c>
      <c r="DE41" s="29">
        <v>5.0000000000000001E-3</v>
      </c>
      <c r="DF41" s="29">
        <v>2E-3</v>
      </c>
      <c r="DG41" s="29">
        <v>5.0000000000000001E-4</v>
      </c>
      <c r="DH41" s="29">
        <v>0</v>
      </c>
      <c r="DI41" s="29">
        <v>0</v>
      </c>
    </row>
    <row r="42" spans="1:113" x14ac:dyDescent="0.3">
      <c r="A42" s="25">
        <v>7517</v>
      </c>
      <c r="B42" s="25" t="s">
        <v>28</v>
      </c>
      <c r="C42" s="26" t="s">
        <v>29</v>
      </c>
      <c r="D42" s="27" t="s">
        <v>30</v>
      </c>
      <c r="E42" s="27">
        <v>50</v>
      </c>
      <c r="F42" s="27" t="s">
        <v>31</v>
      </c>
      <c r="G42" s="27" t="s">
        <v>32</v>
      </c>
      <c r="H42" s="27">
        <v>50</v>
      </c>
      <c r="I42" s="28" t="s">
        <v>33</v>
      </c>
      <c r="J42" s="27">
        <v>5501</v>
      </c>
      <c r="K42" s="27">
        <v>1974</v>
      </c>
      <c r="L42" s="30">
        <f t="shared" si="0"/>
        <v>72947.807000000001</v>
      </c>
      <c r="M42" s="29">
        <v>3018.0994999999998</v>
      </c>
      <c r="N42" s="29">
        <v>2754.8395</v>
      </c>
      <c r="O42" s="29">
        <v>2579.7069999999999</v>
      </c>
      <c r="P42" s="29">
        <v>2423.8829999999998</v>
      </c>
      <c r="Q42" s="29">
        <v>2329.1315</v>
      </c>
      <c r="R42" s="29">
        <v>2264.9814999999999</v>
      </c>
      <c r="S42" s="29">
        <v>2210.252</v>
      </c>
      <c r="T42" s="29">
        <v>2150.2195000000002</v>
      </c>
      <c r="U42" s="29">
        <v>2089.4389999999999</v>
      </c>
      <c r="V42" s="29">
        <v>2037.1165000000001</v>
      </c>
      <c r="W42" s="29">
        <v>1986.6859999999999</v>
      </c>
      <c r="X42" s="29">
        <v>1935.845</v>
      </c>
      <c r="Y42" s="29">
        <v>1877.0309999999999</v>
      </c>
      <c r="Z42" s="29">
        <v>1804.8879999999999</v>
      </c>
      <c r="AA42" s="29">
        <v>1725.6735000000001</v>
      </c>
      <c r="AB42" s="29">
        <v>1645.9224999999999</v>
      </c>
      <c r="AC42" s="29">
        <v>1570.7745</v>
      </c>
      <c r="AD42" s="29">
        <v>1497.0635</v>
      </c>
      <c r="AE42" s="29">
        <v>1424.5540000000001</v>
      </c>
      <c r="AF42" s="29">
        <v>1353.415</v>
      </c>
      <c r="AG42" s="29">
        <v>1281.1935000000001</v>
      </c>
      <c r="AH42" s="29">
        <v>1211.6595</v>
      </c>
      <c r="AI42" s="29">
        <v>1147.4870000000001</v>
      </c>
      <c r="AJ42" s="29">
        <v>1084.9860000000001</v>
      </c>
      <c r="AK42" s="29">
        <v>1012.72</v>
      </c>
      <c r="AL42" s="29">
        <v>962.29499999999996</v>
      </c>
      <c r="AM42" s="29">
        <v>963.02850000000001</v>
      </c>
      <c r="AN42" s="29">
        <v>966.00649999999996</v>
      </c>
      <c r="AO42" s="29">
        <v>947.12199999999996</v>
      </c>
      <c r="AP42" s="29">
        <v>922.39850000000001</v>
      </c>
      <c r="AQ42" s="29">
        <v>895.39700000000005</v>
      </c>
      <c r="AR42" s="29">
        <v>868.41399999999999</v>
      </c>
      <c r="AS42" s="29">
        <v>843.32749999999999</v>
      </c>
      <c r="AT42" s="29">
        <v>820.82749999999999</v>
      </c>
      <c r="AU42" s="29">
        <v>800.91150000000005</v>
      </c>
      <c r="AV42" s="29">
        <v>783.42849999999999</v>
      </c>
      <c r="AW42" s="29">
        <v>764.98649999999998</v>
      </c>
      <c r="AX42" s="29">
        <v>742.98</v>
      </c>
      <c r="AY42" s="29">
        <v>719.50450000000001</v>
      </c>
      <c r="AZ42" s="29">
        <v>698.34950000000003</v>
      </c>
      <c r="BA42" s="29">
        <v>679.73400000000004</v>
      </c>
      <c r="BB42" s="29">
        <v>660.68700000000001</v>
      </c>
      <c r="BC42" s="29">
        <v>640.58749999999998</v>
      </c>
      <c r="BD42" s="29">
        <v>620.24199999999996</v>
      </c>
      <c r="BE42" s="29">
        <v>600.52800000000002</v>
      </c>
      <c r="BF42" s="29">
        <v>581.03499999999997</v>
      </c>
      <c r="BG42" s="29">
        <v>562.02499999999998</v>
      </c>
      <c r="BH42" s="29">
        <v>544.42049999999995</v>
      </c>
      <c r="BI42" s="29">
        <v>527.45399999999995</v>
      </c>
      <c r="BJ42" s="29">
        <v>510.10300000000001</v>
      </c>
      <c r="BK42" s="29">
        <v>492.73849999999999</v>
      </c>
      <c r="BL42" s="29">
        <v>475.39449999999999</v>
      </c>
      <c r="BM42" s="29">
        <v>457.42450000000002</v>
      </c>
      <c r="BN42" s="29">
        <v>439.33600000000001</v>
      </c>
      <c r="BO42" s="29">
        <v>421.86450000000002</v>
      </c>
      <c r="BP42" s="29">
        <v>404.87549999999999</v>
      </c>
      <c r="BQ42" s="29">
        <v>388.2885</v>
      </c>
      <c r="BR42" s="29">
        <v>372.40100000000001</v>
      </c>
      <c r="BS42" s="29">
        <v>356.86500000000001</v>
      </c>
      <c r="BT42" s="29">
        <v>341.18400000000003</v>
      </c>
      <c r="BU42" s="29">
        <v>325.36250000000001</v>
      </c>
      <c r="BV42" s="29">
        <v>309.1465</v>
      </c>
      <c r="BW42" s="29">
        <v>292.3725</v>
      </c>
      <c r="BX42" s="29">
        <v>275.27100000000002</v>
      </c>
      <c r="BY42" s="29">
        <v>258.21699999999998</v>
      </c>
      <c r="BZ42" s="29">
        <v>241.29349999999999</v>
      </c>
      <c r="CA42" s="29">
        <v>224.995</v>
      </c>
      <c r="CB42" s="29">
        <v>209.91399999999999</v>
      </c>
      <c r="CC42" s="29">
        <v>195.48050000000001</v>
      </c>
      <c r="CD42" s="29">
        <v>181.10849999999999</v>
      </c>
      <c r="CE42" s="29">
        <v>167.04349999999999</v>
      </c>
      <c r="CF42" s="29">
        <v>152.95050000000001</v>
      </c>
      <c r="CG42" s="29">
        <v>138.36949999999999</v>
      </c>
      <c r="CH42" s="29">
        <v>123.864</v>
      </c>
      <c r="CI42" s="29">
        <v>110.07299999999999</v>
      </c>
      <c r="CJ42" s="29">
        <v>96.941999999999993</v>
      </c>
      <c r="CK42" s="29">
        <v>84.488500000000002</v>
      </c>
      <c r="CL42" s="29">
        <v>73.037000000000006</v>
      </c>
      <c r="CM42" s="29">
        <v>62.47</v>
      </c>
      <c r="CN42" s="29">
        <v>52.603999999999999</v>
      </c>
      <c r="CO42" s="29">
        <v>43.627499999999998</v>
      </c>
      <c r="CP42" s="29">
        <v>35.421999999999997</v>
      </c>
      <c r="CQ42" s="29">
        <v>27.8855</v>
      </c>
      <c r="CR42" s="29">
        <v>21.327000000000002</v>
      </c>
      <c r="CS42" s="29">
        <v>15.938000000000001</v>
      </c>
      <c r="CT42" s="29">
        <v>11.5855</v>
      </c>
      <c r="CU42" s="29">
        <v>8.2095000000000002</v>
      </c>
      <c r="CV42" s="29">
        <v>5.7035</v>
      </c>
      <c r="CW42" s="29">
        <v>3.8584999999999998</v>
      </c>
      <c r="CX42" s="29">
        <v>2.5019999999999998</v>
      </c>
      <c r="CY42" s="29">
        <v>1.5255000000000001</v>
      </c>
      <c r="CZ42" s="29">
        <v>0.85750000000000004</v>
      </c>
      <c r="DA42" s="29">
        <v>0.41649999999999998</v>
      </c>
      <c r="DB42" s="29">
        <v>0.15049999999999999</v>
      </c>
      <c r="DC42" s="29">
        <v>4.3499999999999997E-2</v>
      </c>
      <c r="DD42" s="29">
        <v>1.35E-2</v>
      </c>
      <c r="DE42" s="29">
        <v>3.0000000000000001E-3</v>
      </c>
      <c r="DF42" s="29">
        <v>1.5E-3</v>
      </c>
      <c r="DG42" s="29">
        <v>5.0000000000000001E-4</v>
      </c>
      <c r="DH42" s="29">
        <v>0</v>
      </c>
      <c r="DI42" s="29">
        <v>0</v>
      </c>
    </row>
    <row r="43" spans="1:113" x14ac:dyDescent="0.3">
      <c r="A43" s="25">
        <v>7518</v>
      </c>
      <c r="B43" s="25" t="s">
        <v>28</v>
      </c>
      <c r="C43" s="26" t="s">
        <v>29</v>
      </c>
      <c r="D43" s="27" t="s">
        <v>30</v>
      </c>
      <c r="E43" s="27">
        <v>50</v>
      </c>
      <c r="F43" s="27" t="s">
        <v>31</v>
      </c>
      <c r="G43" s="27" t="s">
        <v>32</v>
      </c>
      <c r="H43" s="27">
        <v>50</v>
      </c>
      <c r="I43" s="28" t="s">
        <v>33</v>
      </c>
      <c r="J43" s="27">
        <v>5501</v>
      </c>
      <c r="K43" s="27">
        <v>1975</v>
      </c>
      <c r="L43" s="30">
        <f t="shared" si="0"/>
        <v>74700.344499999977</v>
      </c>
      <c r="M43" s="29">
        <v>3072.1129999999998</v>
      </c>
      <c r="N43" s="29">
        <v>2802.2190000000001</v>
      </c>
      <c r="O43" s="29">
        <v>2662.6945000000001</v>
      </c>
      <c r="P43" s="29">
        <v>2522.6585</v>
      </c>
      <c r="Q43" s="29">
        <v>2387.5605</v>
      </c>
      <c r="R43" s="29">
        <v>2304.9535000000001</v>
      </c>
      <c r="S43" s="29">
        <v>2248.56</v>
      </c>
      <c r="T43" s="29">
        <v>2198.7660000000001</v>
      </c>
      <c r="U43" s="29">
        <v>2141.7085000000002</v>
      </c>
      <c r="V43" s="29">
        <v>2082.6064999999999</v>
      </c>
      <c r="W43" s="29">
        <v>2016.41</v>
      </c>
      <c r="X43" s="29">
        <v>1962.306</v>
      </c>
      <c r="Y43" s="29">
        <v>1908.5954999999999</v>
      </c>
      <c r="Z43" s="29">
        <v>1847.7294999999999</v>
      </c>
      <c r="AA43" s="29">
        <v>1774.4625000000001</v>
      </c>
      <c r="AB43" s="29">
        <v>1695.124</v>
      </c>
      <c r="AC43" s="29">
        <v>1616.364</v>
      </c>
      <c r="AD43" s="29">
        <v>1542.8235</v>
      </c>
      <c r="AE43" s="29">
        <v>1471.5264999999999</v>
      </c>
      <c r="AF43" s="29">
        <v>1402.1555000000001</v>
      </c>
      <c r="AG43" s="29">
        <v>1334.5685000000001</v>
      </c>
      <c r="AH43" s="29">
        <v>1265.6869999999999</v>
      </c>
      <c r="AI43" s="29">
        <v>1199.1234999999999</v>
      </c>
      <c r="AJ43" s="29">
        <v>1137.3054999999999</v>
      </c>
      <c r="AK43" s="29">
        <v>1076.6255000000001</v>
      </c>
      <c r="AL43" s="29">
        <v>1005.428</v>
      </c>
      <c r="AM43" s="29">
        <v>955.25350000000003</v>
      </c>
      <c r="AN43" s="29">
        <v>955.7115</v>
      </c>
      <c r="AO43" s="29">
        <v>958.255</v>
      </c>
      <c r="AP43" s="29">
        <v>938.89350000000002</v>
      </c>
      <c r="AQ43" s="29">
        <v>913.70100000000002</v>
      </c>
      <c r="AR43" s="29">
        <v>886.31600000000003</v>
      </c>
      <c r="AS43" s="29">
        <v>859.08349999999996</v>
      </c>
      <c r="AT43" s="29">
        <v>833.92200000000003</v>
      </c>
      <c r="AU43" s="29">
        <v>811.50750000000005</v>
      </c>
      <c r="AV43" s="29">
        <v>791.76700000000005</v>
      </c>
      <c r="AW43" s="29">
        <v>774.45600000000002</v>
      </c>
      <c r="AX43" s="29">
        <v>756.13549999999998</v>
      </c>
      <c r="AY43" s="29">
        <v>734.19050000000004</v>
      </c>
      <c r="AZ43" s="29">
        <v>710.7165</v>
      </c>
      <c r="BA43" s="29">
        <v>689.50699999999995</v>
      </c>
      <c r="BB43" s="29">
        <v>670.79650000000004</v>
      </c>
      <c r="BC43" s="29">
        <v>651.65449999999998</v>
      </c>
      <c r="BD43" s="29">
        <v>631.48199999999997</v>
      </c>
      <c r="BE43" s="29">
        <v>611.09299999999996</v>
      </c>
      <c r="BF43" s="29">
        <v>591.36099999999999</v>
      </c>
      <c r="BG43" s="29">
        <v>571.86649999999997</v>
      </c>
      <c r="BH43" s="29">
        <v>552.8605</v>
      </c>
      <c r="BI43" s="29">
        <v>535.24350000000004</v>
      </c>
      <c r="BJ43" s="29">
        <v>518.24149999999997</v>
      </c>
      <c r="BK43" s="29">
        <v>500.84699999999998</v>
      </c>
      <c r="BL43" s="29">
        <v>483.4545</v>
      </c>
      <c r="BM43" s="29">
        <v>466.14550000000003</v>
      </c>
      <c r="BN43" s="29">
        <v>448.31200000000001</v>
      </c>
      <c r="BO43" s="29">
        <v>430.46850000000001</v>
      </c>
      <c r="BP43" s="29">
        <v>413.33100000000002</v>
      </c>
      <c r="BQ43" s="29">
        <v>396.654</v>
      </c>
      <c r="BR43" s="29">
        <v>380.29050000000001</v>
      </c>
      <c r="BS43" s="29">
        <v>364.55849999999998</v>
      </c>
      <c r="BT43" s="29">
        <v>349.08350000000002</v>
      </c>
      <c r="BU43" s="29">
        <v>333.363</v>
      </c>
      <c r="BV43" s="29">
        <v>317.02600000000001</v>
      </c>
      <c r="BW43" s="29">
        <v>300.55099999999999</v>
      </c>
      <c r="BX43" s="29">
        <v>283.5745</v>
      </c>
      <c r="BY43" s="29">
        <v>266.34399999999999</v>
      </c>
      <c r="BZ43" s="29">
        <v>249.22900000000001</v>
      </c>
      <c r="CA43" s="29">
        <v>232.351</v>
      </c>
      <c r="CB43" s="29">
        <v>216.14400000000001</v>
      </c>
      <c r="CC43" s="29">
        <v>201.07300000000001</v>
      </c>
      <c r="CD43" s="29">
        <v>186.5745</v>
      </c>
      <c r="CE43" s="29">
        <v>172.102</v>
      </c>
      <c r="CF43" s="29">
        <v>157.91200000000001</v>
      </c>
      <c r="CG43" s="29">
        <v>143.73599999999999</v>
      </c>
      <c r="CH43" s="29">
        <v>129.19749999999999</v>
      </c>
      <c r="CI43" s="29">
        <v>114.86150000000001</v>
      </c>
      <c r="CJ43" s="29">
        <v>101.32599999999999</v>
      </c>
      <c r="CK43" s="29">
        <v>88.528499999999994</v>
      </c>
      <c r="CL43" s="29">
        <v>76.475499999999997</v>
      </c>
      <c r="CM43" s="29">
        <v>65.455500000000001</v>
      </c>
      <c r="CN43" s="29">
        <v>55.349499999999999</v>
      </c>
      <c r="CO43" s="29">
        <v>45.999499999999998</v>
      </c>
      <c r="CP43" s="29">
        <v>37.578000000000003</v>
      </c>
      <c r="CQ43" s="29">
        <v>29.994499999999999</v>
      </c>
      <c r="CR43" s="29">
        <v>23.162500000000001</v>
      </c>
      <c r="CS43" s="29">
        <v>17.337499999999999</v>
      </c>
      <c r="CT43" s="29">
        <v>12.6465</v>
      </c>
      <c r="CU43" s="29">
        <v>8.9444999999999997</v>
      </c>
      <c r="CV43" s="29">
        <v>6.1420000000000003</v>
      </c>
      <c r="CW43" s="29">
        <v>4.1154999999999999</v>
      </c>
      <c r="CX43" s="29">
        <v>2.6680000000000001</v>
      </c>
      <c r="CY43" s="29">
        <v>1.6439999999999999</v>
      </c>
      <c r="CZ43" s="29">
        <v>0.93799999999999994</v>
      </c>
      <c r="DA43" s="29">
        <v>0.47849999999999998</v>
      </c>
      <c r="DB43" s="29">
        <v>0.19750000000000001</v>
      </c>
      <c r="DC43" s="29">
        <v>6.1499999999999999E-2</v>
      </c>
      <c r="DD43" s="29">
        <v>2.1000000000000001E-2</v>
      </c>
      <c r="DE43" s="29">
        <v>5.4999999999999997E-3</v>
      </c>
      <c r="DF43" s="29">
        <v>1E-3</v>
      </c>
      <c r="DG43" s="29">
        <v>0</v>
      </c>
      <c r="DH43" s="29">
        <v>0</v>
      </c>
      <c r="DI43" s="29">
        <v>0</v>
      </c>
    </row>
    <row r="44" spans="1:113" x14ac:dyDescent="0.3">
      <c r="A44" s="25">
        <v>7519</v>
      </c>
      <c r="B44" s="25" t="s">
        <v>28</v>
      </c>
      <c r="C44" s="26" t="s">
        <v>29</v>
      </c>
      <c r="D44" s="27" t="s">
        <v>30</v>
      </c>
      <c r="E44" s="27">
        <v>50</v>
      </c>
      <c r="F44" s="27" t="s">
        <v>31</v>
      </c>
      <c r="G44" s="27" t="s">
        <v>32</v>
      </c>
      <c r="H44" s="27">
        <v>50</v>
      </c>
      <c r="I44" s="28" t="s">
        <v>33</v>
      </c>
      <c r="J44" s="27">
        <v>5501</v>
      </c>
      <c r="K44" s="27">
        <v>1976</v>
      </c>
      <c r="L44" s="30">
        <f t="shared" si="0"/>
        <v>76380.079500000051</v>
      </c>
      <c r="M44" s="29">
        <v>3136.982</v>
      </c>
      <c r="N44" s="29">
        <v>2859.5039999999999</v>
      </c>
      <c r="O44" s="29">
        <v>2713.2020000000002</v>
      </c>
      <c r="P44" s="29">
        <v>2606.3085000000001</v>
      </c>
      <c r="Q44" s="29">
        <v>2486.8330000000001</v>
      </c>
      <c r="R44" s="29">
        <v>2364.723</v>
      </c>
      <c r="S44" s="29">
        <v>2290.076</v>
      </c>
      <c r="T44" s="29">
        <v>2238.4540000000002</v>
      </c>
      <c r="U44" s="29">
        <v>2191.3130000000001</v>
      </c>
      <c r="V44" s="29">
        <v>2135.6289999999999</v>
      </c>
      <c r="W44" s="29">
        <v>2043.557</v>
      </c>
      <c r="X44" s="29">
        <v>1968.2380000000001</v>
      </c>
      <c r="Y44" s="29">
        <v>1907.4514999999999</v>
      </c>
      <c r="Z44" s="29">
        <v>1849.5215000000001</v>
      </c>
      <c r="AA44" s="29">
        <v>1787.1624999999999</v>
      </c>
      <c r="AB44" s="29">
        <v>1715.2860000000001</v>
      </c>
      <c r="AC44" s="29">
        <v>1640.3375000000001</v>
      </c>
      <c r="AD44" s="29">
        <v>1567.5495000000001</v>
      </c>
      <c r="AE44" s="29">
        <v>1501.6665</v>
      </c>
      <c r="AF44" s="29">
        <v>1439.3095000000001</v>
      </c>
      <c r="AG44" s="29">
        <v>1379.3209999999999</v>
      </c>
      <c r="AH44" s="29">
        <v>1320.12</v>
      </c>
      <c r="AI44" s="29">
        <v>1258.3810000000001</v>
      </c>
      <c r="AJ44" s="29">
        <v>1197.2284999999999</v>
      </c>
      <c r="AK44" s="29">
        <v>1139.3275000000001</v>
      </c>
      <c r="AL44" s="29">
        <v>1080.7384999999999</v>
      </c>
      <c r="AM44" s="29">
        <v>1009.893</v>
      </c>
      <c r="AN44" s="29">
        <v>958.81349999999998</v>
      </c>
      <c r="AO44" s="29">
        <v>957.673</v>
      </c>
      <c r="AP44" s="29">
        <v>958.36649999999997</v>
      </c>
      <c r="AQ44" s="29">
        <v>937.19349999999997</v>
      </c>
      <c r="AR44" s="29">
        <v>910.39949999999999</v>
      </c>
      <c r="AS44" s="29">
        <v>881.73149999999998</v>
      </c>
      <c r="AT44" s="29">
        <v>853.58500000000004</v>
      </c>
      <c r="AU44" s="29">
        <v>827.81600000000003</v>
      </c>
      <c r="AV44" s="29">
        <v>804.97500000000002</v>
      </c>
      <c r="AW44" s="29">
        <v>784.8365</v>
      </c>
      <c r="AX44" s="29">
        <v>767.06150000000002</v>
      </c>
      <c r="AY44" s="29">
        <v>748.18650000000002</v>
      </c>
      <c r="AZ44" s="29">
        <v>725.6345</v>
      </c>
      <c r="BA44" s="29">
        <v>701.54100000000005</v>
      </c>
      <c r="BB44" s="29">
        <v>679.72349999999994</v>
      </c>
      <c r="BC44" s="29">
        <v>660.45799999999997</v>
      </c>
      <c r="BD44" s="29">
        <v>640.87149999999997</v>
      </c>
      <c r="BE44" s="29">
        <v>620.3845</v>
      </c>
      <c r="BF44" s="29">
        <v>599.80849999999998</v>
      </c>
      <c r="BG44" s="29">
        <v>579.98749999999995</v>
      </c>
      <c r="BH44" s="29">
        <v>560.47749999999996</v>
      </c>
      <c r="BI44" s="29">
        <v>541.48749999999995</v>
      </c>
      <c r="BJ44" s="29">
        <v>523.87549999999999</v>
      </c>
      <c r="BK44" s="29">
        <v>506.85649999999998</v>
      </c>
      <c r="BL44" s="29">
        <v>489.47</v>
      </c>
      <c r="BM44" s="29">
        <v>472.18799999999999</v>
      </c>
      <c r="BN44" s="29">
        <v>455.15249999999997</v>
      </c>
      <c r="BO44" s="29">
        <v>437.80250000000001</v>
      </c>
      <c r="BP44" s="29">
        <v>420.65550000000002</v>
      </c>
      <c r="BQ44" s="29">
        <v>404.28100000000001</v>
      </c>
      <c r="BR44" s="29">
        <v>388.31</v>
      </c>
      <c r="BS44" s="29">
        <v>372.56200000000001</v>
      </c>
      <c r="BT44" s="29">
        <v>357.26350000000002</v>
      </c>
      <c r="BU44" s="29">
        <v>341.91250000000002</v>
      </c>
      <c r="BV44" s="29">
        <v>325.37349999999998</v>
      </c>
      <c r="BW44" s="29">
        <v>308.75099999999998</v>
      </c>
      <c r="BX44" s="29">
        <v>292.03250000000003</v>
      </c>
      <c r="BY44" s="29">
        <v>274.88799999999998</v>
      </c>
      <c r="BZ44" s="29">
        <v>257.57</v>
      </c>
      <c r="CA44" s="29">
        <v>240.47499999999999</v>
      </c>
      <c r="CB44" s="29">
        <v>223.67699999999999</v>
      </c>
      <c r="CC44" s="29">
        <v>207.49299999999999</v>
      </c>
      <c r="CD44" s="29">
        <v>192.35300000000001</v>
      </c>
      <c r="CE44" s="29">
        <v>177.72450000000001</v>
      </c>
      <c r="CF44" s="29">
        <v>163.11000000000001</v>
      </c>
      <c r="CG44" s="29">
        <v>148.80099999999999</v>
      </c>
      <c r="CH44" s="29">
        <v>134.59450000000001</v>
      </c>
      <c r="CI44" s="29">
        <v>120.17700000000001</v>
      </c>
      <c r="CJ44" s="29">
        <v>106.09099999999999</v>
      </c>
      <c r="CK44" s="29">
        <v>92.88</v>
      </c>
      <c r="CL44" s="29">
        <v>80.468500000000006</v>
      </c>
      <c r="CM44" s="29">
        <v>68.855500000000006</v>
      </c>
      <c r="CN44" s="29">
        <v>58.3005</v>
      </c>
      <c r="CO44" s="29">
        <v>48.695999999999998</v>
      </c>
      <c r="CP44" s="29">
        <v>39.903500000000001</v>
      </c>
      <c r="CQ44" s="29">
        <v>32.080500000000001</v>
      </c>
      <c r="CR44" s="29">
        <v>25.152000000000001</v>
      </c>
      <c r="CS44" s="29">
        <v>19.040500000000002</v>
      </c>
      <c r="CT44" s="29">
        <v>13.939</v>
      </c>
      <c r="CU44" s="29">
        <v>9.92</v>
      </c>
      <c r="CV44" s="29">
        <v>6.8259999999999996</v>
      </c>
      <c r="CW44" s="29">
        <v>4.5454999999999997</v>
      </c>
      <c r="CX44" s="29">
        <v>2.9430000000000001</v>
      </c>
      <c r="CY44" s="29">
        <v>1.8365</v>
      </c>
      <c r="CZ44" s="29">
        <v>1.0860000000000001</v>
      </c>
      <c r="DA44" s="29">
        <v>0.59299999999999997</v>
      </c>
      <c r="DB44" s="29">
        <v>0.28799999999999998</v>
      </c>
      <c r="DC44" s="29">
        <v>0.1135</v>
      </c>
      <c r="DD44" s="29">
        <v>3.3000000000000002E-2</v>
      </c>
      <c r="DE44" s="29">
        <v>1.0500000000000001E-2</v>
      </c>
      <c r="DF44" s="29">
        <v>2.5000000000000001E-3</v>
      </c>
      <c r="DG44" s="29">
        <v>0</v>
      </c>
      <c r="DH44" s="29">
        <v>0</v>
      </c>
      <c r="DI44" s="29">
        <v>0</v>
      </c>
    </row>
    <row r="45" spans="1:113" x14ac:dyDescent="0.3">
      <c r="A45" s="25">
        <v>7520</v>
      </c>
      <c r="B45" s="25" t="s">
        <v>28</v>
      </c>
      <c r="C45" s="26" t="s">
        <v>29</v>
      </c>
      <c r="D45" s="27" t="s">
        <v>30</v>
      </c>
      <c r="E45" s="27">
        <v>50</v>
      </c>
      <c r="F45" s="27" t="s">
        <v>31</v>
      </c>
      <c r="G45" s="27" t="s">
        <v>32</v>
      </c>
      <c r="H45" s="27">
        <v>50</v>
      </c>
      <c r="I45" s="28" t="s">
        <v>33</v>
      </c>
      <c r="J45" s="27">
        <v>5501</v>
      </c>
      <c r="K45" s="27">
        <v>1977</v>
      </c>
      <c r="L45" s="30">
        <f t="shared" si="0"/>
        <v>78137.78750000002</v>
      </c>
      <c r="M45" s="29">
        <v>3207.605</v>
      </c>
      <c r="N45" s="29">
        <v>2922.9110000000001</v>
      </c>
      <c r="O45" s="29">
        <v>2770.576</v>
      </c>
      <c r="P45" s="29">
        <v>2656.902</v>
      </c>
      <c r="Q45" s="29">
        <v>2569.7739999999999</v>
      </c>
      <c r="R45" s="29">
        <v>2463.2154999999998</v>
      </c>
      <c r="S45" s="29">
        <v>2349.5145000000002</v>
      </c>
      <c r="T45" s="29">
        <v>2279.8375000000001</v>
      </c>
      <c r="U45" s="29">
        <v>2230.971</v>
      </c>
      <c r="V45" s="29">
        <v>2185.2485000000001</v>
      </c>
      <c r="W45" s="29">
        <v>2097.3955000000001</v>
      </c>
      <c r="X45" s="29">
        <v>1996.4704999999999</v>
      </c>
      <c r="Y45" s="29">
        <v>1914.6714999999999</v>
      </c>
      <c r="Z45" s="29">
        <v>1849.779</v>
      </c>
      <c r="AA45" s="29">
        <v>1790.384</v>
      </c>
      <c r="AB45" s="29">
        <v>1729.366</v>
      </c>
      <c r="AC45" s="29">
        <v>1661.7729999999999</v>
      </c>
      <c r="AD45" s="29">
        <v>1592.6579999999999</v>
      </c>
      <c r="AE45" s="29">
        <v>1527.3430000000001</v>
      </c>
      <c r="AF45" s="29">
        <v>1470.1690000000001</v>
      </c>
      <c r="AG45" s="29">
        <v>1416.951</v>
      </c>
      <c r="AH45" s="29">
        <v>1365.1220000000001</v>
      </c>
      <c r="AI45" s="29">
        <v>1312.8589999999999</v>
      </c>
      <c r="AJ45" s="29">
        <v>1256.3885</v>
      </c>
      <c r="AK45" s="29">
        <v>1199.0619999999999</v>
      </c>
      <c r="AL45" s="29">
        <v>1143.1959999999999</v>
      </c>
      <c r="AM45" s="29">
        <v>1084.9775</v>
      </c>
      <c r="AN45" s="29">
        <v>1013.3665</v>
      </c>
      <c r="AO45" s="29">
        <v>960.80100000000004</v>
      </c>
      <c r="AP45" s="29">
        <v>957.78250000000003</v>
      </c>
      <c r="AQ45" s="29">
        <v>956.63800000000003</v>
      </c>
      <c r="AR45" s="29">
        <v>933.88649999999996</v>
      </c>
      <c r="AS45" s="29">
        <v>905.83199999999999</v>
      </c>
      <c r="AT45" s="29">
        <v>876.26400000000001</v>
      </c>
      <c r="AU45" s="29">
        <v>847.52499999999998</v>
      </c>
      <c r="AV45" s="29">
        <v>821.34649999999999</v>
      </c>
      <c r="AW45" s="29">
        <v>798.12850000000003</v>
      </c>
      <c r="AX45" s="29">
        <v>777.55200000000002</v>
      </c>
      <c r="AY45" s="29">
        <v>759.23450000000003</v>
      </c>
      <c r="AZ45" s="29">
        <v>739.75250000000005</v>
      </c>
      <c r="BA45" s="29">
        <v>716.59</v>
      </c>
      <c r="BB45" s="29">
        <v>691.91700000000003</v>
      </c>
      <c r="BC45" s="29">
        <v>669.57150000000001</v>
      </c>
      <c r="BD45" s="29">
        <v>649.8655</v>
      </c>
      <c r="BE45" s="29">
        <v>629.9615</v>
      </c>
      <c r="BF45" s="29">
        <v>609.28200000000004</v>
      </c>
      <c r="BG45" s="29">
        <v>588.61649999999997</v>
      </c>
      <c r="BH45" s="29">
        <v>568.77650000000006</v>
      </c>
      <c r="BI45" s="29">
        <v>549.28300000000002</v>
      </c>
      <c r="BJ45" s="29">
        <v>530.30999999999995</v>
      </c>
      <c r="BK45" s="29">
        <v>512.69000000000005</v>
      </c>
      <c r="BL45" s="29">
        <v>495.67500000000001</v>
      </c>
      <c r="BM45" s="29">
        <v>478.39499999999998</v>
      </c>
      <c r="BN45" s="29">
        <v>461.375</v>
      </c>
      <c r="BO45" s="29">
        <v>444.79649999999998</v>
      </c>
      <c r="BP45" s="29">
        <v>428.11149999999998</v>
      </c>
      <c r="BQ45" s="29">
        <v>411.69299999999998</v>
      </c>
      <c r="BR45" s="29">
        <v>395.98050000000001</v>
      </c>
      <c r="BS45" s="29">
        <v>380.57799999999997</v>
      </c>
      <c r="BT45" s="29">
        <v>365.22449999999998</v>
      </c>
      <c r="BU45" s="29">
        <v>350.07549999999998</v>
      </c>
      <c r="BV45" s="29">
        <v>333.83199999999999</v>
      </c>
      <c r="BW45" s="29">
        <v>317.01049999999998</v>
      </c>
      <c r="BX45" s="29">
        <v>300.14949999999999</v>
      </c>
      <c r="BY45" s="29">
        <v>283.25150000000002</v>
      </c>
      <c r="BZ45" s="29">
        <v>266.00650000000002</v>
      </c>
      <c r="CA45" s="29">
        <v>248.70650000000001</v>
      </c>
      <c r="CB45" s="29">
        <v>231.68600000000001</v>
      </c>
      <c r="CC45" s="29">
        <v>214.917</v>
      </c>
      <c r="CD45" s="29">
        <v>198.6935</v>
      </c>
      <c r="CE45" s="29">
        <v>183.434</v>
      </c>
      <c r="CF45" s="29">
        <v>168.649</v>
      </c>
      <c r="CG45" s="29">
        <v>153.91399999999999</v>
      </c>
      <c r="CH45" s="29">
        <v>139.55250000000001</v>
      </c>
      <c r="CI45" s="29">
        <v>125.407</v>
      </c>
      <c r="CJ45" s="29">
        <v>111.20399999999999</v>
      </c>
      <c r="CK45" s="29">
        <v>97.448499999999996</v>
      </c>
      <c r="CL45" s="29">
        <v>84.624499999999998</v>
      </c>
      <c r="CM45" s="29">
        <v>72.650000000000006</v>
      </c>
      <c r="CN45" s="29">
        <v>61.523499999999999</v>
      </c>
      <c r="CO45" s="29">
        <v>51.482999999999997</v>
      </c>
      <c r="CP45" s="29">
        <v>42.430999999999997</v>
      </c>
      <c r="CQ45" s="29">
        <v>34.2455</v>
      </c>
      <c r="CR45" s="29">
        <v>27.0655</v>
      </c>
      <c r="CS45" s="29">
        <v>20.8185</v>
      </c>
      <c r="CT45" s="29">
        <v>15.428000000000001</v>
      </c>
      <c r="CU45" s="29">
        <v>11.029</v>
      </c>
      <c r="CV45" s="29">
        <v>7.6429999999999998</v>
      </c>
      <c r="CW45" s="29">
        <v>5.1059999999999999</v>
      </c>
      <c r="CX45" s="29">
        <v>3.2894999999999999</v>
      </c>
      <c r="CY45" s="29">
        <v>2.0514999999999999</v>
      </c>
      <c r="CZ45" s="29">
        <v>1.2295</v>
      </c>
      <c r="DA45" s="29">
        <v>0.69550000000000001</v>
      </c>
      <c r="DB45" s="29">
        <v>0.36199999999999999</v>
      </c>
      <c r="DC45" s="29">
        <v>0.16700000000000001</v>
      </c>
      <c r="DD45" s="29">
        <v>6.25E-2</v>
      </c>
      <c r="DE45" s="29">
        <v>1.6500000000000001E-2</v>
      </c>
      <c r="DF45" s="29">
        <v>5.0000000000000001E-3</v>
      </c>
      <c r="DG45" s="29">
        <v>1E-3</v>
      </c>
      <c r="DH45" s="29">
        <v>0</v>
      </c>
      <c r="DI45" s="29">
        <v>0</v>
      </c>
    </row>
    <row r="46" spans="1:113" x14ac:dyDescent="0.3">
      <c r="A46" s="25">
        <v>7521</v>
      </c>
      <c r="B46" s="25" t="s">
        <v>28</v>
      </c>
      <c r="C46" s="26" t="s">
        <v>29</v>
      </c>
      <c r="D46" s="27" t="s">
        <v>30</v>
      </c>
      <c r="E46" s="27">
        <v>50</v>
      </c>
      <c r="F46" s="27" t="s">
        <v>31</v>
      </c>
      <c r="G46" s="27" t="s">
        <v>32</v>
      </c>
      <c r="H46" s="27">
        <v>50</v>
      </c>
      <c r="I46" s="28" t="s">
        <v>33</v>
      </c>
      <c r="J46" s="27">
        <v>5501</v>
      </c>
      <c r="K46" s="27">
        <v>1978</v>
      </c>
      <c r="L46" s="30">
        <f t="shared" si="0"/>
        <v>80007.549999999974</v>
      </c>
      <c r="M46" s="29">
        <v>3266.9755</v>
      </c>
      <c r="N46" s="29">
        <v>2992.5594999999998</v>
      </c>
      <c r="O46" s="29">
        <v>2834.1860000000001</v>
      </c>
      <c r="P46" s="29">
        <v>2714.6264999999999</v>
      </c>
      <c r="Q46" s="29">
        <v>2620.6149999999998</v>
      </c>
      <c r="R46" s="29">
        <v>2545.7784999999999</v>
      </c>
      <c r="S46" s="29">
        <v>2447.4775</v>
      </c>
      <c r="T46" s="29">
        <v>2339.0050000000001</v>
      </c>
      <c r="U46" s="29">
        <v>2272.2339999999999</v>
      </c>
      <c r="V46" s="29">
        <v>2224.8809999999999</v>
      </c>
      <c r="W46" s="29">
        <v>2150.9425000000001</v>
      </c>
      <c r="X46" s="29">
        <v>2055.3625000000002</v>
      </c>
      <c r="Y46" s="29">
        <v>1948.8230000000001</v>
      </c>
      <c r="Z46" s="29">
        <v>1863.4665</v>
      </c>
      <c r="AA46" s="29">
        <v>1797.299</v>
      </c>
      <c r="AB46" s="29">
        <v>1739.0640000000001</v>
      </c>
      <c r="AC46" s="29">
        <v>1681.7745</v>
      </c>
      <c r="AD46" s="29">
        <v>1619.2825</v>
      </c>
      <c r="AE46" s="29">
        <v>1556.7275</v>
      </c>
      <c r="AF46" s="29">
        <v>1499.069</v>
      </c>
      <c r="AG46" s="29">
        <v>1449.9245000000001</v>
      </c>
      <c r="AH46" s="29">
        <v>1403.8844999999999</v>
      </c>
      <c r="AI46" s="29">
        <v>1358.1559999999999</v>
      </c>
      <c r="AJ46" s="29">
        <v>1310.5170000000001</v>
      </c>
      <c r="AK46" s="29">
        <v>1257.42</v>
      </c>
      <c r="AL46" s="29">
        <v>1201.9000000000001</v>
      </c>
      <c r="AM46" s="29">
        <v>1146.3575000000001</v>
      </c>
      <c r="AN46" s="29">
        <v>1087.4955</v>
      </c>
      <c r="AO46" s="29">
        <v>1014.6845</v>
      </c>
      <c r="AP46" s="29">
        <v>960.51949999999999</v>
      </c>
      <c r="AQ46" s="29">
        <v>955.79250000000002</v>
      </c>
      <c r="AR46" s="29">
        <v>953.17150000000004</v>
      </c>
      <c r="AS46" s="29">
        <v>929.2835</v>
      </c>
      <c r="AT46" s="29">
        <v>900.42100000000005</v>
      </c>
      <c r="AU46" s="29">
        <v>870.33199999999999</v>
      </c>
      <c r="AV46" s="29">
        <v>841.24749999999995</v>
      </c>
      <c r="AW46" s="29">
        <v>814.75900000000001</v>
      </c>
      <c r="AX46" s="29">
        <v>791.17750000000001</v>
      </c>
      <c r="AY46" s="29">
        <v>770.14300000000003</v>
      </c>
      <c r="AZ46" s="29">
        <v>751.29150000000004</v>
      </c>
      <c r="BA46" s="29">
        <v>731.25649999999996</v>
      </c>
      <c r="BB46" s="29">
        <v>707.57500000000005</v>
      </c>
      <c r="BC46" s="29">
        <v>682.44200000000001</v>
      </c>
      <c r="BD46" s="29">
        <v>659.70799999999997</v>
      </c>
      <c r="BE46" s="29">
        <v>639.69899999999996</v>
      </c>
      <c r="BF46" s="29">
        <v>619.59299999999996</v>
      </c>
      <c r="BG46" s="29">
        <v>598.80499999999995</v>
      </c>
      <c r="BH46" s="29">
        <v>578.096</v>
      </c>
      <c r="BI46" s="29">
        <v>558.24149999999997</v>
      </c>
      <c r="BJ46" s="29">
        <v>538.73850000000004</v>
      </c>
      <c r="BK46" s="29">
        <v>519.74749999999995</v>
      </c>
      <c r="BL46" s="29">
        <v>502.1155</v>
      </c>
      <c r="BM46" s="29">
        <v>485.17250000000001</v>
      </c>
      <c r="BN46" s="29">
        <v>468.10700000000003</v>
      </c>
      <c r="BO46" s="29">
        <v>451.47399999999999</v>
      </c>
      <c r="BP46" s="29">
        <v>435.45499999999998</v>
      </c>
      <c r="BQ46" s="29">
        <v>419.37299999999999</v>
      </c>
      <c r="BR46" s="29">
        <v>403.48399999999998</v>
      </c>
      <c r="BS46" s="29">
        <v>388.20350000000002</v>
      </c>
      <c r="BT46" s="29">
        <v>373.07150000000001</v>
      </c>
      <c r="BU46" s="29">
        <v>357.87450000000001</v>
      </c>
      <c r="BV46" s="29">
        <v>341.76549999999997</v>
      </c>
      <c r="BW46" s="29">
        <v>325.21100000000001</v>
      </c>
      <c r="BX46" s="29">
        <v>308.14949999999999</v>
      </c>
      <c r="BY46" s="29">
        <v>291.11200000000002</v>
      </c>
      <c r="BZ46" s="29">
        <v>274.09800000000001</v>
      </c>
      <c r="CA46" s="29">
        <v>256.85899999999998</v>
      </c>
      <c r="CB46" s="29">
        <v>239.63149999999999</v>
      </c>
      <c r="CC46" s="29">
        <v>222.6335</v>
      </c>
      <c r="CD46" s="29">
        <v>205.82849999999999</v>
      </c>
      <c r="CE46" s="29">
        <v>189.51400000000001</v>
      </c>
      <c r="CF46" s="29">
        <v>174.10599999999999</v>
      </c>
      <c r="CG46" s="29">
        <v>159.18299999999999</v>
      </c>
      <c r="CH46" s="29">
        <v>144.392</v>
      </c>
      <c r="CI46" s="29">
        <v>130.07050000000001</v>
      </c>
      <c r="CJ46" s="29">
        <v>116.083</v>
      </c>
      <c r="CK46" s="29">
        <v>102.1815</v>
      </c>
      <c r="CL46" s="29">
        <v>88.826499999999996</v>
      </c>
      <c r="CM46" s="29">
        <v>76.450500000000005</v>
      </c>
      <c r="CN46" s="29">
        <v>64.967500000000001</v>
      </c>
      <c r="CO46" s="29">
        <v>54.386499999999998</v>
      </c>
      <c r="CP46" s="29">
        <v>44.921500000000002</v>
      </c>
      <c r="CQ46" s="29">
        <v>36.482500000000002</v>
      </c>
      <c r="CR46" s="29">
        <v>28.961500000000001</v>
      </c>
      <c r="CS46" s="29">
        <v>22.4665</v>
      </c>
      <c r="CT46" s="29">
        <v>16.925000000000001</v>
      </c>
      <c r="CU46" s="29">
        <v>12.2525</v>
      </c>
      <c r="CV46" s="29">
        <v>8.5325000000000006</v>
      </c>
      <c r="CW46" s="29">
        <v>5.7424999999999997</v>
      </c>
      <c r="CX46" s="29">
        <v>3.7124999999999999</v>
      </c>
      <c r="CY46" s="29">
        <v>2.3050000000000002</v>
      </c>
      <c r="CZ46" s="29">
        <v>1.38</v>
      </c>
      <c r="DA46" s="29">
        <v>0.79049999999999998</v>
      </c>
      <c r="DB46" s="29">
        <v>0.42549999999999999</v>
      </c>
      <c r="DC46" s="29">
        <v>0.20949999999999999</v>
      </c>
      <c r="DD46" s="29">
        <v>9.1499999999999998E-2</v>
      </c>
      <c r="DE46" s="29">
        <v>3.1E-2</v>
      </c>
      <c r="DF46" s="29">
        <v>8.0000000000000002E-3</v>
      </c>
      <c r="DG46" s="29">
        <v>2E-3</v>
      </c>
      <c r="DH46" s="29">
        <v>5.0000000000000001E-4</v>
      </c>
      <c r="DI46" s="29">
        <v>0</v>
      </c>
    </row>
    <row r="47" spans="1:113" x14ac:dyDescent="0.3">
      <c r="A47" s="25">
        <v>7522</v>
      </c>
      <c r="B47" s="25" t="s">
        <v>28</v>
      </c>
      <c r="C47" s="26" t="s">
        <v>29</v>
      </c>
      <c r="D47" s="27" t="s">
        <v>30</v>
      </c>
      <c r="E47" s="27">
        <v>50</v>
      </c>
      <c r="F47" s="27" t="s">
        <v>31</v>
      </c>
      <c r="G47" s="27" t="s">
        <v>32</v>
      </c>
      <c r="H47" s="27">
        <v>50</v>
      </c>
      <c r="I47" s="28" t="s">
        <v>33</v>
      </c>
      <c r="J47" s="27">
        <v>5501</v>
      </c>
      <c r="K47" s="27">
        <v>1979</v>
      </c>
      <c r="L47" s="30">
        <f t="shared" si="0"/>
        <v>81908.150500000018</v>
      </c>
      <c r="M47" s="29">
        <v>3329.248</v>
      </c>
      <c r="N47" s="29">
        <v>3052.6239999999998</v>
      </c>
      <c r="O47" s="29">
        <v>2904.2080000000001</v>
      </c>
      <c r="P47" s="29">
        <v>2778.1709999999998</v>
      </c>
      <c r="Q47" s="29">
        <v>2678.4389999999999</v>
      </c>
      <c r="R47" s="29">
        <v>2596.7755000000002</v>
      </c>
      <c r="S47" s="29">
        <v>2529.91</v>
      </c>
      <c r="T47" s="29">
        <v>2436.7399999999998</v>
      </c>
      <c r="U47" s="29">
        <v>2331.2705000000001</v>
      </c>
      <c r="V47" s="29">
        <v>2266.018</v>
      </c>
      <c r="W47" s="29">
        <v>2189.7689999999998</v>
      </c>
      <c r="X47" s="29">
        <v>2107.8955000000001</v>
      </c>
      <c r="Y47" s="29">
        <v>2006.5525</v>
      </c>
      <c r="Z47" s="29">
        <v>1896.4165</v>
      </c>
      <c r="AA47" s="29">
        <v>1809.7974999999999</v>
      </c>
      <c r="AB47" s="29">
        <v>1744.8344999999999</v>
      </c>
      <c r="AC47" s="29">
        <v>1690.4105</v>
      </c>
      <c r="AD47" s="29">
        <v>1638.3185000000001</v>
      </c>
      <c r="AE47" s="29">
        <v>1582.5319999999999</v>
      </c>
      <c r="AF47" s="29">
        <v>1527.8115</v>
      </c>
      <c r="AG47" s="29">
        <v>1478.3695</v>
      </c>
      <c r="AH47" s="29">
        <v>1436.5505000000001</v>
      </c>
      <c r="AI47" s="29">
        <v>1396.7315000000001</v>
      </c>
      <c r="AJ47" s="29">
        <v>1355.7075</v>
      </c>
      <c r="AK47" s="29">
        <v>1311.4835</v>
      </c>
      <c r="AL47" s="29">
        <v>1260.2170000000001</v>
      </c>
      <c r="AM47" s="29">
        <v>1205.0250000000001</v>
      </c>
      <c r="AN47" s="29">
        <v>1148.8135</v>
      </c>
      <c r="AO47" s="29">
        <v>1088.748</v>
      </c>
      <c r="AP47" s="29">
        <v>1014.426</v>
      </c>
      <c r="AQ47" s="29">
        <v>958.59299999999996</v>
      </c>
      <c r="AR47" s="29">
        <v>952.28250000000003</v>
      </c>
      <c r="AS47" s="29">
        <v>948.42049999999995</v>
      </c>
      <c r="AT47" s="29">
        <v>923.69</v>
      </c>
      <c r="AU47" s="29">
        <v>894.28650000000005</v>
      </c>
      <c r="AV47" s="29">
        <v>863.83950000000004</v>
      </c>
      <c r="AW47" s="29">
        <v>834.43949999999995</v>
      </c>
      <c r="AX47" s="29">
        <v>807.58450000000005</v>
      </c>
      <c r="AY47" s="29">
        <v>783.54499999999996</v>
      </c>
      <c r="AZ47" s="29">
        <v>761.97649999999999</v>
      </c>
      <c r="BA47" s="29">
        <v>742.5575</v>
      </c>
      <c r="BB47" s="29">
        <v>721.976</v>
      </c>
      <c r="BC47" s="29">
        <v>697.81650000000002</v>
      </c>
      <c r="BD47" s="29">
        <v>672.29949999999997</v>
      </c>
      <c r="BE47" s="29">
        <v>649.26949999999999</v>
      </c>
      <c r="BF47" s="29">
        <v>629.048</v>
      </c>
      <c r="BG47" s="29">
        <v>608.8175</v>
      </c>
      <c r="BH47" s="29">
        <v>587.97450000000003</v>
      </c>
      <c r="BI47" s="29">
        <v>567.24900000000002</v>
      </c>
      <c r="BJ47" s="29">
        <v>547.38049999999998</v>
      </c>
      <c r="BK47" s="29">
        <v>527.86099999999999</v>
      </c>
      <c r="BL47" s="29">
        <v>508.87299999999999</v>
      </c>
      <c r="BM47" s="29">
        <v>491.3245</v>
      </c>
      <c r="BN47" s="29">
        <v>474.6</v>
      </c>
      <c r="BO47" s="29">
        <v>457.93</v>
      </c>
      <c r="BP47" s="29">
        <v>441.86599999999999</v>
      </c>
      <c r="BQ47" s="29">
        <v>426.44799999999998</v>
      </c>
      <c r="BR47" s="29">
        <v>410.89100000000002</v>
      </c>
      <c r="BS47" s="29">
        <v>395.42649999999998</v>
      </c>
      <c r="BT47" s="29">
        <v>380.39400000000001</v>
      </c>
      <c r="BU47" s="29">
        <v>365.39249999999998</v>
      </c>
      <c r="BV47" s="29">
        <v>349.17649999999998</v>
      </c>
      <c r="BW47" s="29">
        <v>332.714</v>
      </c>
      <c r="BX47" s="29">
        <v>315.88549999999998</v>
      </c>
      <c r="BY47" s="29">
        <v>298.64249999999998</v>
      </c>
      <c r="BZ47" s="29">
        <v>281.49200000000002</v>
      </c>
      <c r="CA47" s="29">
        <v>264.471</v>
      </c>
      <c r="CB47" s="29">
        <v>247.29599999999999</v>
      </c>
      <c r="CC47" s="29">
        <v>230.08850000000001</v>
      </c>
      <c r="CD47" s="29">
        <v>213.0455</v>
      </c>
      <c r="CE47" s="29">
        <v>196.15100000000001</v>
      </c>
      <c r="CF47" s="29">
        <v>179.71250000000001</v>
      </c>
      <c r="CG47" s="29">
        <v>164.172</v>
      </c>
      <c r="CH47" s="29">
        <v>149.17500000000001</v>
      </c>
      <c r="CI47" s="29">
        <v>134.42349999999999</v>
      </c>
      <c r="CJ47" s="29">
        <v>120.24550000000001</v>
      </c>
      <c r="CK47" s="29">
        <v>106.511</v>
      </c>
      <c r="CL47" s="29">
        <v>92.992999999999995</v>
      </c>
      <c r="CM47" s="29">
        <v>80.111500000000007</v>
      </c>
      <c r="CN47" s="29">
        <v>68.249499999999998</v>
      </c>
      <c r="CO47" s="29">
        <v>57.331499999999998</v>
      </c>
      <c r="CP47" s="29">
        <v>47.371499999999997</v>
      </c>
      <c r="CQ47" s="29">
        <v>38.558500000000002</v>
      </c>
      <c r="CR47" s="29">
        <v>30.808</v>
      </c>
      <c r="CS47" s="29">
        <v>24.010999999999999</v>
      </c>
      <c r="CT47" s="29">
        <v>18.244499999999999</v>
      </c>
      <c r="CU47" s="29">
        <v>13.4275</v>
      </c>
      <c r="CV47" s="29">
        <v>9.4695</v>
      </c>
      <c r="CW47" s="29">
        <v>6.4029999999999996</v>
      </c>
      <c r="CX47" s="29">
        <v>4.1689999999999996</v>
      </c>
      <c r="CY47" s="29">
        <v>2.597</v>
      </c>
      <c r="CZ47" s="29">
        <v>1.5475000000000001</v>
      </c>
      <c r="DA47" s="29">
        <v>0.88500000000000001</v>
      </c>
      <c r="DB47" s="29">
        <v>0.48149999999999998</v>
      </c>
      <c r="DC47" s="29">
        <v>0.245</v>
      </c>
      <c r="DD47" s="29">
        <v>0.1135</v>
      </c>
      <c r="DE47" s="29">
        <v>4.5499999999999999E-2</v>
      </c>
      <c r="DF47" s="29">
        <v>1.4500000000000001E-2</v>
      </c>
      <c r="DG47" s="29">
        <v>3.5000000000000001E-3</v>
      </c>
      <c r="DH47" s="29">
        <v>1E-3</v>
      </c>
      <c r="DI47" s="29">
        <v>0</v>
      </c>
    </row>
    <row r="48" spans="1:113" x14ac:dyDescent="0.3">
      <c r="A48" s="25">
        <v>7523</v>
      </c>
      <c r="B48" s="25" t="s">
        <v>28</v>
      </c>
      <c r="C48" s="26" t="s">
        <v>29</v>
      </c>
      <c r="D48" s="27" t="s">
        <v>30</v>
      </c>
      <c r="E48" s="27">
        <v>50</v>
      </c>
      <c r="F48" s="27" t="s">
        <v>31</v>
      </c>
      <c r="G48" s="27" t="s">
        <v>32</v>
      </c>
      <c r="H48" s="27">
        <v>50</v>
      </c>
      <c r="I48" s="28" t="s">
        <v>33</v>
      </c>
      <c r="J48" s="27">
        <v>5501</v>
      </c>
      <c r="K48" s="27">
        <v>1980</v>
      </c>
      <c r="L48" s="30">
        <f t="shared" si="0"/>
        <v>83929.764499999976</v>
      </c>
      <c r="M48" s="29">
        <v>3395.93</v>
      </c>
      <c r="N48" s="29">
        <v>3116.6275000000001</v>
      </c>
      <c r="O48" s="29">
        <v>2965.9265</v>
      </c>
      <c r="P48" s="29">
        <v>2848.2705000000001</v>
      </c>
      <c r="Q48" s="29">
        <v>2741.88</v>
      </c>
      <c r="R48" s="29">
        <v>2654.6745000000001</v>
      </c>
      <c r="S48" s="29">
        <v>2581.0814999999998</v>
      </c>
      <c r="T48" s="29">
        <v>2519.1664999999998</v>
      </c>
      <c r="U48" s="29">
        <v>2428.9034999999999</v>
      </c>
      <c r="V48" s="29">
        <v>2325.0100000000002</v>
      </c>
      <c r="W48" s="29">
        <v>2234.8825000000002</v>
      </c>
      <c r="X48" s="29">
        <v>2151.8645000000001</v>
      </c>
      <c r="Y48" s="29">
        <v>2065.0300000000002</v>
      </c>
      <c r="Z48" s="29">
        <v>1960.587</v>
      </c>
      <c r="AA48" s="29">
        <v>1849.4045000000001</v>
      </c>
      <c r="AB48" s="29">
        <v>1763.8530000000001</v>
      </c>
      <c r="AC48" s="29">
        <v>1702.171</v>
      </c>
      <c r="AD48" s="29">
        <v>1652.2</v>
      </c>
      <c r="AE48" s="29">
        <v>1605.8575000000001</v>
      </c>
      <c r="AF48" s="29">
        <v>1556.8285000000001</v>
      </c>
      <c r="AG48" s="29">
        <v>1509.2245</v>
      </c>
      <c r="AH48" s="29">
        <v>1466.135</v>
      </c>
      <c r="AI48" s="29">
        <v>1429.7014999999999</v>
      </c>
      <c r="AJ48" s="29">
        <v>1393.9545000000001</v>
      </c>
      <c r="AK48" s="29">
        <v>1355.877</v>
      </c>
      <c r="AL48" s="29">
        <v>1313.2135000000001</v>
      </c>
      <c r="AM48" s="29">
        <v>1262.2215000000001</v>
      </c>
      <c r="AN48" s="29">
        <v>1206.4514999999999</v>
      </c>
      <c r="AO48" s="29">
        <v>1149.19</v>
      </c>
      <c r="AP48" s="29">
        <v>1087.8454999999999</v>
      </c>
      <c r="AQ48" s="29">
        <v>1012.1875</v>
      </c>
      <c r="AR48" s="29">
        <v>955.03150000000005</v>
      </c>
      <c r="AS48" s="29">
        <v>947.54399999999998</v>
      </c>
      <c r="AT48" s="29">
        <v>942.86099999999999</v>
      </c>
      <c r="AU48" s="29">
        <v>917.65200000000004</v>
      </c>
      <c r="AV48" s="29">
        <v>887.947</v>
      </c>
      <c r="AW48" s="29">
        <v>857.24249999999995</v>
      </c>
      <c r="AX48" s="29">
        <v>827.54200000000003</v>
      </c>
      <c r="AY48" s="29">
        <v>800.30849999999998</v>
      </c>
      <c r="AZ48" s="29">
        <v>775.82100000000003</v>
      </c>
      <c r="BA48" s="29">
        <v>753.77250000000004</v>
      </c>
      <c r="BB48" s="29">
        <v>733.87049999999999</v>
      </c>
      <c r="BC48" s="29">
        <v>712.84849999999994</v>
      </c>
      <c r="BD48" s="29">
        <v>688.33450000000005</v>
      </c>
      <c r="BE48" s="29">
        <v>662.55600000000004</v>
      </c>
      <c r="BF48" s="29">
        <v>639.33199999999999</v>
      </c>
      <c r="BG48" s="29">
        <v>618.96500000000003</v>
      </c>
      <c r="BH48" s="29">
        <v>598.64149999999995</v>
      </c>
      <c r="BI48" s="29">
        <v>577.74249999999995</v>
      </c>
      <c r="BJ48" s="29">
        <v>556.97</v>
      </c>
      <c r="BK48" s="29">
        <v>537.05349999999999</v>
      </c>
      <c r="BL48" s="29">
        <v>517.51099999999997</v>
      </c>
      <c r="BM48" s="29">
        <v>498.58949999999999</v>
      </c>
      <c r="BN48" s="29">
        <v>481.22250000000003</v>
      </c>
      <c r="BO48" s="29">
        <v>464.82400000000001</v>
      </c>
      <c r="BP48" s="29">
        <v>448.63</v>
      </c>
      <c r="BQ48" s="29">
        <v>433.0505</v>
      </c>
      <c r="BR48" s="29">
        <v>418.01900000000001</v>
      </c>
      <c r="BS48" s="29">
        <v>402.75299999999999</v>
      </c>
      <c r="BT48" s="29">
        <v>387.42250000000001</v>
      </c>
      <c r="BU48" s="29">
        <v>372.4735</v>
      </c>
      <c r="BV48" s="29">
        <v>356.43049999999999</v>
      </c>
      <c r="BW48" s="29">
        <v>339.82549999999998</v>
      </c>
      <c r="BX48" s="29">
        <v>323.05200000000002</v>
      </c>
      <c r="BY48" s="29">
        <v>306.01299999999998</v>
      </c>
      <c r="BZ48" s="29">
        <v>288.65899999999999</v>
      </c>
      <c r="CA48" s="29">
        <v>271.50900000000001</v>
      </c>
      <c r="CB48" s="29">
        <v>254.54</v>
      </c>
      <c r="CC48" s="29">
        <v>237.37299999999999</v>
      </c>
      <c r="CD48" s="29">
        <v>220.11500000000001</v>
      </c>
      <c r="CE48" s="29">
        <v>202.97049999999999</v>
      </c>
      <c r="CF48" s="29">
        <v>185.953</v>
      </c>
      <c r="CG48" s="29">
        <v>169.41</v>
      </c>
      <c r="CH48" s="29">
        <v>153.8075</v>
      </c>
      <c r="CI48" s="29">
        <v>138.8365</v>
      </c>
      <c r="CJ48" s="29">
        <v>124.2325</v>
      </c>
      <c r="CK48" s="29">
        <v>110.294</v>
      </c>
      <c r="CL48" s="29">
        <v>96.896000000000001</v>
      </c>
      <c r="CM48" s="29">
        <v>83.831999999999994</v>
      </c>
      <c r="CN48" s="29">
        <v>71.489000000000004</v>
      </c>
      <c r="CO48" s="29">
        <v>60.21</v>
      </c>
      <c r="CP48" s="29">
        <v>49.929499999999997</v>
      </c>
      <c r="CQ48" s="29">
        <v>40.662500000000001</v>
      </c>
      <c r="CR48" s="29">
        <v>32.570500000000003</v>
      </c>
      <c r="CS48" s="29">
        <v>25.561</v>
      </c>
      <c r="CT48" s="29">
        <v>19.522500000000001</v>
      </c>
      <c r="CU48" s="29">
        <v>14.4985</v>
      </c>
      <c r="CV48" s="29">
        <v>10.4</v>
      </c>
      <c r="CW48" s="29">
        <v>7.1234999999999999</v>
      </c>
      <c r="CX48" s="29">
        <v>4.6609999999999996</v>
      </c>
      <c r="CY48" s="29">
        <v>2.9245000000000001</v>
      </c>
      <c r="CZ48" s="29">
        <v>1.7490000000000001</v>
      </c>
      <c r="DA48" s="29">
        <v>0.99550000000000005</v>
      </c>
      <c r="DB48" s="29">
        <v>0.54049999999999998</v>
      </c>
      <c r="DC48" s="29">
        <v>0.27800000000000002</v>
      </c>
      <c r="DD48" s="29">
        <v>0.13250000000000001</v>
      </c>
      <c r="DE48" s="29">
        <v>5.6500000000000002E-2</v>
      </c>
      <c r="DF48" s="29">
        <v>2.1000000000000001E-2</v>
      </c>
      <c r="DG48" s="29">
        <v>6.0000000000000001E-3</v>
      </c>
      <c r="DH48" s="29">
        <v>1.5E-3</v>
      </c>
      <c r="DI48" s="29">
        <v>0</v>
      </c>
    </row>
    <row r="49" spans="1:113" x14ac:dyDescent="0.3">
      <c r="A49" s="25">
        <v>7524</v>
      </c>
      <c r="B49" s="25" t="s">
        <v>28</v>
      </c>
      <c r="C49" s="26" t="s">
        <v>29</v>
      </c>
      <c r="D49" s="27" t="s">
        <v>30</v>
      </c>
      <c r="E49" s="27">
        <v>50</v>
      </c>
      <c r="F49" s="27" t="s">
        <v>31</v>
      </c>
      <c r="G49" s="27" t="s">
        <v>32</v>
      </c>
      <c r="H49" s="27">
        <v>50</v>
      </c>
      <c r="I49" s="28" t="s">
        <v>33</v>
      </c>
      <c r="J49" s="27">
        <v>5501</v>
      </c>
      <c r="K49" s="27">
        <v>1981</v>
      </c>
      <c r="L49" s="30">
        <f t="shared" si="0"/>
        <v>86154.835999999967</v>
      </c>
      <c r="M49" s="29">
        <v>3460.2435</v>
      </c>
      <c r="N49" s="29">
        <v>3185.1860000000001</v>
      </c>
      <c r="O49" s="29">
        <v>3031.9425000000001</v>
      </c>
      <c r="P49" s="29">
        <v>2911.0754999999999</v>
      </c>
      <c r="Q49" s="29">
        <v>2812.0650000000001</v>
      </c>
      <c r="R49" s="29">
        <v>2717.9659999999999</v>
      </c>
      <c r="S49" s="29">
        <v>2638.777</v>
      </c>
      <c r="T49" s="29">
        <v>2570.1660000000002</v>
      </c>
      <c r="U49" s="29">
        <v>2511.114</v>
      </c>
      <c r="V49" s="29">
        <v>2422.4839999999999</v>
      </c>
      <c r="W49" s="29">
        <v>2302.8344999999999</v>
      </c>
      <c r="X49" s="29">
        <v>2208.569</v>
      </c>
      <c r="Y49" s="29">
        <v>2122.4549999999999</v>
      </c>
      <c r="Z49" s="29">
        <v>2033.6415</v>
      </c>
      <c r="AA49" s="29">
        <v>1928.5195000000001</v>
      </c>
      <c r="AB49" s="29">
        <v>1818.0409999999999</v>
      </c>
      <c r="AC49" s="29">
        <v>1734.59</v>
      </c>
      <c r="AD49" s="29">
        <v>1675.729</v>
      </c>
      <c r="AE49" s="29">
        <v>1629.415</v>
      </c>
      <c r="AF49" s="29">
        <v>1587.4155000000001</v>
      </c>
      <c r="AG49" s="29">
        <v>1543.0260000000001</v>
      </c>
      <c r="AH49" s="29">
        <v>1499.6015</v>
      </c>
      <c r="AI49" s="29">
        <v>1460.067</v>
      </c>
      <c r="AJ49" s="29">
        <v>1426.3140000000001</v>
      </c>
      <c r="AK49" s="29">
        <v>1392.5050000000001</v>
      </c>
      <c r="AL49" s="29">
        <v>1355.4414999999999</v>
      </c>
      <c r="AM49" s="29">
        <v>1312.9324999999999</v>
      </c>
      <c r="AN49" s="29">
        <v>1261.5530000000001</v>
      </c>
      <c r="AO49" s="29">
        <v>1205.1020000000001</v>
      </c>
      <c r="AP49" s="29">
        <v>1147.0039999999999</v>
      </c>
      <c r="AQ49" s="29">
        <v>1084.8115</v>
      </c>
      <c r="AR49" s="29">
        <v>1008.3635</v>
      </c>
      <c r="AS49" s="29">
        <v>950.43349999999998</v>
      </c>
      <c r="AT49" s="29">
        <v>942.279</v>
      </c>
      <c r="AU49" s="29">
        <v>937.20550000000003</v>
      </c>
      <c r="AV49" s="29">
        <v>911.82</v>
      </c>
      <c r="AW49" s="29">
        <v>881.9855</v>
      </c>
      <c r="AX49" s="29">
        <v>851.12</v>
      </c>
      <c r="AY49" s="29">
        <v>821.20299999999997</v>
      </c>
      <c r="AZ49" s="29">
        <v>793.69899999999996</v>
      </c>
      <c r="BA49" s="29">
        <v>768.90899999999999</v>
      </c>
      <c r="BB49" s="29">
        <v>746.54049999999995</v>
      </c>
      <c r="BC49" s="29">
        <v>726.31849999999997</v>
      </c>
      <c r="BD49" s="29">
        <v>705.01</v>
      </c>
      <c r="BE49" s="29">
        <v>680.27350000000001</v>
      </c>
      <c r="BF49" s="29">
        <v>654.32500000000005</v>
      </c>
      <c r="BG49" s="29">
        <v>630.94799999999998</v>
      </c>
      <c r="BH49" s="29">
        <v>610.43200000000002</v>
      </c>
      <c r="BI49" s="29">
        <v>589.97299999999996</v>
      </c>
      <c r="BJ49" s="29">
        <v>568.95249999999999</v>
      </c>
      <c r="BK49" s="29">
        <v>548.07050000000004</v>
      </c>
      <c r="BL49" s="29">
        <v>528.06949999999995</v>
      </c>
      <c r="BM49" s="29">
        <v>508.52050000000003</v>
      </c>
      <c r="BN49" s="29">
        <v>489.69200000000001</v>
      </c>
      <c r="BO49" s="29">
        <v>472.5145</v>
      </c>
      <c r="BP49" s="29">
        <v>456.38549999999998</v>
      </c>
      <c r="BQ49" s="29">
        <v>440.42849999999999</v>
      </c>
      <c r="BR49" s="29">
        <v>424.96899999999999</v>
      </c>
      <c r="BS49" s="29">
        <v>409.9615</v>
      </c>
      <c r="BT49" s="29">
        <v>394.60500000000002</v>
      </c>
      <c r="BU49" s="29">
        <v>379.209</v>
      </c>
      <c r="BV49" s="29">
        <v>363.3245</v>
      </c>
      <c r="BW49" s="29">
        <v>346.8535</v>
      </c>
      <c r="BX49" s="29">
        <v>329.90449999999998</v>
      </c>
      <c r="BY49" s="29">
        <v>312.88600000000002</v>
      </c>
      <c r="BZ49" s="29">
        <v>295.70949999999999</v>
      </c>
      <c r="CA49" s="29">
        <v>278.36149999999998</v>
      </c>
      <c r="CB49" s="29">
        <v>261.27350000000001</v>
      </c>
      <c r="CC49" s="29">
        <v>244.29900000000001</v>
      </c>
      <c r="CD49" s="29">
        <v>227.066</v>
      </c>
      <c r="CE49" s="29">
        <v>209.69800000000001</v>
      </c>
      <c r="CF49" s="29">
        <v>192.41800000000001</v>
      </c>
      <c r="CG49" s="29">
        <v>175.29900000000001</v>
      </c>
      <c r="CH49" s="29">
        <v>158.72800000000001</v>
      </c>
      <c r="CI49" s="29">
        <v>143.166</v>
      </c>
      <c r="CJ49" s="29">
        <v>128.33150000000001</v>
      </c>
      <c r="CK49" s="29">
        <v>113.9735</v>
      </c>
      <c r="CL49" s="29">
        <v>100.35899999999999</v>
      </c>
      <c r="CM49" s="29">
        <v>87.367999999999995</v>
      </c>
      <c r="CN49" s="29">
        <v>74.8245</v>
      </c>
      <c r="CO49" s="29">
        <v>63.087499999999999</v>
      </c>
      <c r="CP49" s="29">
        <v>52.463999999999999</v>
      </c>
      <c r="CQ49" s="29">
        <v>42.892000000000003</v>
      </c>
      <c r="CR49" s="29">
        <v>34.383499999999998</v>
      </c>
      <c r="CS49" s="29">
        <v>27.062999999999999</v>
      </c>
      <c r="CT49" s="29">
        <v>20.826499999999999</v>
      </c>
      <c r="CU49" s="29">
        <v>15.558</v>
      </c>
      <c r="CV49" s="29">
        <v>11.268000000000001</v>
      </c>
      <c r="CW49" s="29">
        <v>7.8555000000000001</v>
      </c>
      <c r="CX49" s="29">
        <v>5.21</v>
      </c>
      <c r="CY49" s="29">
        <v>3.2869999999999999</v>
      </c>
      <c r="CZ49" s="29">
        <v>1.9804999999999999</v>
      </c>
      <c r="DA49" s="29">
        <v>1.1319999999999999</v>
      </c>
      <c r="DB49" s="29">
        <v>0.61199999999999999</v>
      </c>
      <c r="DC49" s="29">
        <v>0.314</v>
      </c>
      <c r="DD49" s="29">
        <v>0.1515</v>
      </c>
      <c r="DE49" s="29">
        <v>6.6500000000000004E-2</v>
      </c>
      <c r="DF49" s="29">
        <v>2.5999999999999999E-2</v>
      </c>
      <c r="DG49" s="29">
        <v>8.5000000000000006E-3</v>
      </c>
      <c r="DH49" s="29">
        <v>2E-3</v>
      </c>
      <c r="DI49" s="29">
        <v>5.0000000000000001E-4</v>
      </c>
    </row>
    <row r="50" spans="1:113" x14ac:dyDescent="0.3">
      <c r="A50" s="25">
        <v>7525</v>
      </c>
      <c r="B50" s="25" t="s">
        <v>28</v>
      </c>
      <c r="C50" s="26" t="s">
        <v>29</v>
      </c>
      <c r="D50" s="27" t="s">
        <v>30</v>
      </c>
      <c r="E50" s="27">
        <v>50</v>
      </c>
      <c r="F50" s="27" t="s">
        <v>31</v>
      </c>
      <c r="G50" s="27" t="s">
        <v>32</v>
      </c>
      <c r="H50" s="27">
        <v>50</v>
      </c>
      <c r="I50" s="28" t="s">
        <v>33</v>
      </c>
      <c r="J50" s="27">
        <v>5501</v>
      </c>
      <c r="K50" s="27">
        <v>1982</v>
      </c>
      <c r="L50" s="30">
        <f t="shared" si="0"/>
        <v>88555.335999999981</v>
      </c>
      <c r="M50" s="29">
        <v>3527.7820000000002</v>
      </c>
      <c r="N50" s="29">
        <v>3251.8535000000002</v>
      </c>
      <c r="O50" s="29">
        <v>3102.2024999999999</v>
      </c>
      <c r="P50" s="29">
        <v>2978.248</v>
      </c>
      <c r="Q50" s="29">
        <v>2875.4690000000001</v>
      </c>
      <c r="R50" s="29">
        <v>2788.0030000000002</v>
      </c>
      <c r="S50" s="29">
        <v>2701.6185</v>
      </c>
      <c r="T50" s="29">
        <v>2627.3775000000001</v>
      </c>
      <c r="U50" s="29">
        <v>2561.7665000000002</v>
      </c>
      <c r="V50" s="29">
        <v>2504.4499999999998</v>
      </c>
      <c r="W50" s="29">
        <v>2406.2275</v>
      </c>
      <c r="X50" s="29">
        <v>2285.1610000000001</v>
      </c>
      <c r="Y50" s="29">
        <v>2189.7964999999999</v>
      </c>
      <c r="Z50" s="29">
        <v>2103.1354999999999</v>
      </c>
      <c r="AA50" s="29">
        <v>2014.335</v>
      </c>
      <c r="AB50" s="29">
        <v>1909.7760000000001</v>
      </c>
      <c r="AC50" s="29">
        <v>1800.4849999999999</v>
      </c>
      <c r="AD50" s="29">
        <v>1718.3885</v>
      </c>
      <c r="AE50" s="29">
        <v>1661.1965</v>
      </c>
      <c r="AF50" s="29">
        <v>1616.8389999999999</v>
      </c>
      <c r="AG50" s="29">
        <v>1576.922</v>
      </c>
      <c r="AH50" s="29">
        <v>1534.4804999999999</v>
      </c>
      <c r="AI50" s="29">
        <v>1492.8109999999999</v>
      </c>
      <c r="AJ50" s="29">
        <v>1454.6955</v>
      </c>
      <c r="AK50" s="29">
        <v>1422.0229999999999</v>
      </c>
      <c r="AL50" s="29">
        <v>1388.893</v>
      </c>
      <c r="AM50" s="29">
        <v>1352.1079999999999</v>
      </c>
      <c r="AN50" s="29">
        <v>1309.6125</v>
      </c>
      <c r="AO50" s="29">
        <v>1258.0975000000001</v>
      </c>
      <c r="AP50" s="29">
        <v>1201.4110000000001</v>
      </c>
      <c r="AQ50" s="29">
        <v>1143.0215000000001</v>
      </c>
      <c r="AR50" s="29">
        <v>1080.5450000000001</v>
      </c>
      <c r="AS50" s="29">
        <v>1003.824</v>
      </c>
      <c r="AT50" s="29">
        <v>945.57899999999995</v>
      </c>
      <c r="AU50" s="29">
        <v>937.13900000000001</v>
      </c>
      <c r="AV50" s="29">
        <v>931.95950000000005</v>
      </c>
      <c r="AW50" s="29">
        <v>906.5865</v>
      </c>
      <c r="AX50" s="29">
        <v>876.75750000000005</v>
      </c>
      <c r="AY50" s="29">
        <v>845.8655</v>
      </c>
      <c r="AZ50" s="29">
        <v>815.88549999999998</v>
      </c>
      <c r="BA50" s="29">
        <v>788.28</v>
      </c>
      <c r="BB50" s="29">
        <v>763.35</v>
      </c>
      <c r="BC50" s="29">
        <v>740.80849999999998</v>
      </c>
      <c r="BD50" s="29">
        <v>720.38400000000001</v>
      </c>
      <c r="BE50" s="29">
        <v>698.87049999999999</v>
      </c>
      <c r="BF50" s="29">
        <v>673.94849999999997</v>
      </c>
      <c r="BG50" s="29">
        <v>647.82299999999998</v>
      </c>
      <c r="BH50" s="29">
        <v>624.24699999999996</v>
      </c>
      <c r="BI50" s="29">
        <v>603.50649999999996</v>
      </c>
      <c r="BJ50" s="29">
        <v>582.82500000000005</v>
      </c>
      <c r="BK50" s="29">
        <v>561.60050000000001</v>
      </c>
      <c r="BL50" s="29">
        <v>540.54399999999998</v>
      </c>
      <c r="BM50" s="29">
        <v>520.41600000000005</v>
      </c>
      <c r="BN50" s="29">
        <v>500.80650000000003</v>
      </c>
      <c r="BO50" s="29">
        <v>481.976</v>
      </c>
      <c r="BP50" s="29">
        <v>464.80599999999998</v>
      </c>
      <c r="BQ50" s="29">
        <v>448.596</v>
      </c>
      <c r="BR50" s="29">
        <v>432.43650000000002</v>
      </c>
      <c r="BS50" s="29">
        <v>416.70800000000003</v>
      </c>
      <c r="BT50" s="29">
        <v>401.36599999999999</v>
      </c>
      <c r="BU50" s="29">
        <v>385.32100000000003</v>
      </c>
      <c r="BV50" s="29">
        <v>369.88350000000003</v>
      </c>
      <c r="BW50" s="29">
        <v>353.53250000000003</v>
      </c>
      <c r="BX50" s="29">
        <v>336.67750000000001</v>
      </c>
      <c r="BY50" s="29">
        <v>319.45150000000001</v>
      </c>
      <c r="BZ50" s="29">
        <v>302.26100000000002</v>
      </c>
      <c r="CA50" s="29">
        <v>285.0675</v>
      </c>
      <c r="CB50" s="29">
        <v>267.79000000000002</v>
      </c>
      <c r="CC50" s="29">
        <v>250.70349999999999</v>
      </c>
      <c r="CD50" s="29">
        <v>233.6465</v>
      </c>
      <c r="CE50" s="29">
        <v>216.285</v>
      </c>
      <c r="CF50" s="29">
        <v>198.773</v>
      </c>
      <c r="CG50" s="29">
        <v>181.3785</v>
      </c>
      <c r="CH50" s="29">
        <v>164.23650000000001</v>
      </c>
      <c r="CI50" s="29">
        <v>147.74350000000001</v>
      </c>
      <c r="CJ50" s="29">
        <v>132.33699999999999</v>
      </c>
      <c r="CK50" s="29">
        <v>117.7405</v>
      </c>
      <c r="CL50" s="29">
        <v>103.715</v>
      </c>
      <c r="CM50" s="29">
        <v>90.498000000000005</v>
      </c>
      <c r="CN50" s="29">
        <v>77.984499999999997</v>
      </c>
      <c r="CO50" s="29">
        <v>66.033500000000004</v>
      </c>
      <c r="CP50" s="29">
        <v>54.977499999999999</v>
      </c>
      <c r="CQ50" s="29">
        <v>45.083500000000001</v>
      </c>
      <c r="CR50" s="29">
        <v>36.288499999999999</v>
      </c>
      <c r="CS50" s="29">
        <v>28.593</v>
      </c>
      <c r="CT50" s="29">
        <v>22.078499999999998</v>
      </c>
      <c r="CU50" s="29">
        <v>16.629000000000001</v>
      </c>
      <c r="CV50" s="29">
        <v>12.122999999999999</v>
      </c>
      <c r="CW50" s="29">
        <v>8.5389999999999997</v>
      </c>
      <c r="CX50" s="29">
        <v>5.7679999999999998</v>
      </c>
      <c r="CY50" s="29">
        <v>3.6915</v>
      </c>
      <c r="CZ50" s="29">
        <v>2.2374999999999998</v>
      </c>
      <c r="DA50" s="29">
        <v>1.2885</v>
      </c>
      <c r="DB50" s="29">
        <v>0.7</v>
      </c>
      <c r="DC50" s="29">
        <v>0.35799999999999998</v>
      </c>
      <c r="DD50" s="29">
        <v>0.17249999999999999</v>
      </c>
      <c r="DE50" s="29">
        <v>7.6499999999999999E-2</v>
      </c>
      <c r="DF50" s="29">
        <v>3.0499999999999999E-2</v>
      </c>
      <c r="DG50" s="29">
        <v>1.0999999999999999E-2</v>
      </c>
      <c r="DH50" s="29">
        <v>3.0000000000000001E-3</v>
      </c>
      <c r="DI50" s="29">
        <v>1E-3</v>
      </c>
    </row>
    <row r="51" spans="1:113" x14ac:dyDescent="0.3">
      <c r="A51" s="25">
        <v>7526</v>
      </c>
      <c r="B51" s="25" t="s">
        <v>28</v>
      </c>
      <c r="C51" s="26" t="s">
        <v>29</v>
      </c>
      <c r="D51" s="27" t="s">
        <v>30</v>
      </c>
      <c r="E51" s="27">
        <v>50</v>
      </c>
      <c r="F51" s="27" t="s">
        <v>31</v>
      </c>
      <c r="G51" s="27" t="s">
        <v>32</v>
      </c>
      <c r="H51" s="27">
        <v>50</v>
      </c>
      <c r="I51" s="28" t="s">
        <v>33</v>
      </c>
      <c r="J51" s="27">
        <v>5501</v>
      </c>
      <c r="K51" s="27">
        <v>1983</v>
      </c>
      <c r="L51" s="30">
        <f t="shared" si="0"/>
        <v>91045.477999999974</v>
      </c>
      <c r="M51" s="29">
        <v>3554.9290000000001</v>
      </c>
      <c r="N51" s="29">
        <v>3321.9524999999999</v>
      </c>
      <c r="O51" s="29">
        <v>3170.752</v>
      </c>
      <c r="P51" s="29">
        <v>3049.4659999999999</v>
      </c>
      <c r="Q51" s="29">
        <v>2943.3274999999999</v>
      </c>
      <c r="R51" s="29">
        <v>2851.9445000000001</v>
      </c>
      <c r="S51" s="29">
        <v>2771.9775</v>
      </c>
      <c r="T51" s="29">
        <v>2690.4090000000001</v>
      </c>
      <c r="U51" s="29">
        <v>2619.0419999999999</v>
      </c>
      <c r="V51" s="29">
        <v>2555.0825</v>
      </c>
      <c r="W51" s="29">
        <v>2491.873</v>
      </c>
      <c r="X51" s="29">
        <v>2393.6635000000001</v>
      </c>
      <c r="Y51" s="29">
        <v>2272.6640000000002</v>
      </c>
      <c r="Z51" s="29">
        <v>2177.527</v>
      </c>
      <c r="AA51" s="29">
        <v>2091.2289999999998</v>
      </c>
      <c r="AB51" s="29">
        <v>2002.8405</v>
      </c>
      <c r="AC51" s="29">
        <v>1898.8630000000001</v>
      </c>
      <c r="AD51" s="29">
        <v>1790.1089999999999</v>
      </c>
      <c r="AE51" s="29">
        <v>1708.614</v>
      </c>
      <c r="AF51" s="29">
        <v>1652.0844999999999</v>
      </c>
      <c r="AG51" s="29">
        <v>1608.412</v>
      </c>
      <c r="AH51" s="29">
        <v>1569.1965</v>
      </c>
      <c r="AI51" s="29">
        <v>1527.5065</v>
      </c>
      <c r="AJ51" s="29">
        <v>1486.5519999999999</v>
      </c>
      <c r="AK51" s="29">
        <v>1449.0364999999999</v>
      </c>
      <c r="AL51" s="29">
        <v>1416.8240000000001</v>
      </c>
      <c r="AM51" s="29">
        <v>1384.0039999999999</v>
      </c>
      <c r="AN51" s="29">
        <v>1347.4155000000001</v>
      </c>
      <c r="AO51" s="29">
        <v>1305.0260000000001</v>
      </c>
      <c r="AP51" s="29">
        <v>1253.5650000000001</v>
      </c>
      <c r="AQ51" s="29">
        <v>1196.8789999999999</v>
      </c>
      <c r="AR51" s="29">
        <v>1138.4390000000001</v>
      </c>
      <c r="AS51" s="29">
        <v>1075.9090000000001</v>
      </c>
      <c r="AT51" s="29">
        <v>999.15</v>
      </c>
      <c r="AU51" s="29">
        <v>940.81050000000005</v>
      </c>
      <c r="AV51" s="29">
        <v>932.26250000000005</v>
      </c>
      <c r="AW51" s="29">
        <v>927.09349999999995</v>
      </c>
      <c r="AX51" s="29">
        <v>901.80349999999999</v>
      </c>
      <c r="AY51" s="29">
        <v>872.04150000000004</v>
      </c>
      <c r="AZ51" s="29">
        <v>841.18849999999998</v>
      </c>
      <c r="BA51" s="29">
        <v>811.20849999999996</v>
      </c>
      <c r="BB51" s="29">
        <v>783.55849999999998</v>
      </c>
      <c r="BC51" s="29">
        <v>758.53499999999997</v>
      </c>
      <c r="BD51" s="29">
        <v>735.84950000000003</v>
      </c>
      <c r="BE51" s="29">
        <v>715.23350000000005</v>
      </c>
      <c r="BF51" s="29">
        <v>693.50699999999995</v>
      </c>
      <c r="BG51" s="29">
        <v>668.37350000000004</v>
      </c>
      <c r="BH51" s="29">
        <v>642.02800000000002</v>
      </c>
      <c r="BI51" s="29">
        <v>618.20249999999999</v>
      </c>
      <c r="BJ51" s="29">
        <v>597.18499999999995</v>
      </c>
      <c r="BK51" s="29">
        <v>576.23699999999997</v>
      </c>
      <c r="BL51" s="29">
        <v>554.779</v>
      </c>
      <c r="BM51" s="29">
        <v>533.53549999999996</v>
      </c>
      <c r="BN51" s="29">
        <v>513.26549999999997</v>
      </c>
      <c r="BO51" s="29">
        <v>493.54899999999998</v>
      </c>
      <c r="BP51" s="29">
        <v>474.608</v>
      </c>
      <c r="BQ51" s="29">
        <v>457.20600000000002</v>
      </c>
      <c r="BR51" s="29">
        <v>440.62450000000001</v>
      </c>
      <c r="BS51" s="29">
        <v>424.04450000000003</v>
      </c>
      <c r="BT51" s="29">
        <v>407.85899999999998</v>
      </c>
      <c r="BU51" s="29">
        <v>391.09550000000002</v>
      </c>
      <c r="BV51" s="29">
        <v>375.84899999999999</v>
      </c>
      <c r="BW51" s="29">
        <v>359.904</v>
      </c>
      <c r="BX51" s="29">
        <v>343.13099999999997</v>
      </c>
      <c r="BY51" s="29">
        <v>325.95949999999999</v>
      </c>
      <c r="BZ51" s="29">
        <v>308.53050000000002</v>
      </c>
      <c r="CA51" s="29">
        <v>291.29300000000001</v>
      </c>
      <c r="CB51" s="29">
        <v>274.14699999999999</v>
      </c>
      <c r="CC51" s="29">
        <v>256.87650000000002</v>
      </c>
      <c r="CD51" s="29">
        <v>239.71250000000001</v>
      </c>
      <c r="CE51" s="29">
        <v>222.50649999999999</v>
      </c>
      <c r="CF51" s="29">
        <v>204.98099999999999</v>
      </c>
      <c r="CG51" s="29">
        <v>187.34350000000001</v>
      </c>
      <c r="CH51" s="29">
        <v>169.91550000000001</v>
      </c>
      <c r="CI51" s="29">
        <v>152.86000000000001</v>
      </c>
      <c r="CJ51" s="29">
        <v>136.56399999999999</v>
      </c>
      <c r="CK51" s="29">
        <v>121.4165</v>
      </c>
      <c r="CL51" s="29">
        <v>107.146</v>
      </c>
      <c r="CM51" s="29">
        <v>93.528499999999994</v>
      </c>
      <c r="CN51" s="29">
        <v>80.781999999999996</v>
      </c>
      <c r="CO51" s="29">
        <v>68.8215</v>
      </c>
      <c r="CP51" s="29">
        <v>57.542999999999999</v>
      </c>
      <c r="CQ51" s="29">
        <v>47.2455</v>
      </c>
      <c r="CR51" s="29">
        <v>38.152500000000003</v>
      </c>
      <c r="CS51" s="29">
        <v>30.192499999999999</v>
      </c>
      <c r="CT51" s="29">
        <v>23.345500000000001</v>
      </c>
      <c r="CU51" s="29">
        <v>17.651</v>
      </c>
      <c r="CV51" s="29">
        <v>12.983000000000001</v>
      </c>
      <c r="CW51" s="29">
        <v>9.2114999999999991</v>
      </c>
      <c r="CX51" s="29">
        <v>6.2915000000000001</v>
      </c>
      <c r="CY51" s="29">
        <v>4.1040000000000001</v>
      </c>
      <c r="CZ51" s="29">
        <v>2.5245000000000002</v>
      </c>
      <c r="DA51" s="29">
        <v>1.4630000000000001</v>
      </c>
      <c r="DB51" s="29">
        <v>0.80149999999999999</v>
      </c>
      <c r="DC51" s="29">
        <v>0.41199999999999998</v>
      </c>
      <c r="DD51" s="29">
        <v>0.19750000000000001</v>
      </c>
      <c r="DE51" s="29">
        <v>8.7499999999999994E-2</v>
      </c>
      <c r="DF51" s="29">
        <v>3.5499999999999997E-2</v>
      </c>
      <c r="DG51" s="29">
        <v>1.35E-2</v>
      </c>
      <c r="DH51" s="29">
        <v>4.4999999999999997E-3</v>
      </c>
      <c r="DI51" s="29">
        <v>1E-3</v>
      </c>
    </row>
    <row r="52" spans="1:113" x14ac:dyDescent="0.3">
      <c r="A52" s="25">
        <v>7527</v>
      </c>
      <c r="B52" s="25" t="s">
        <v>28</v>
      </c>
      <c r="C52" s="26" t="s">
        <v>29</v>
      </c>
      <c r="D52" s="27" t="s">
        <v>30</v>
      </c>
      <c r="E52" s="27">
        <v>50</v>
      </c>
      <c r="F52" s="27" t="s">
        <v>31</v>
      </c>
      <c r="G52" s="27" t="s">
        <v>32</v>
      </c>
      <c r="H52" s="27">
        <v>50</v>
      </c>
      <c r="I52" s="28" t="s">
        <v>33</v>
      </c>
      <c r="J52" s="27">
        <v>5501</v>
      </c>
      <c r="K52" s="27">
        <v>1984</v>
      </c>
      <c r="L52" s="30">
        <f t="shared" si="0"/>
        <v>93534.239000000074</v>
      </c>
      <c r="M52" s="29">
        <v>3560.0925000000002</v>
      </c>
      <c r="N52" s="29">
        <v>3354.1435000000001</v>
      </c>
      <c r="O52" s="29">
        <v>3242.8074999999999</v>
      </c>
      <c r="P52" s="29">
        <v>3119.0639999999999</v>
      </c>
      <c r="Q52" s="29">
        <v>3015.08</v>
      </c>
      <c r="R52" s="29">
        <v>2920.1714999999999</v>
      </c>
      <c r="S52" s="29">
        <v>2836.1695</v>
      </c>
      <c r="T52" s="29">
        <v>2760.8719999999998</v>
      </c>
      <c r="U52" s="29">
        <v>2682.1095</v>
      </c>
      <c r="V52" s="29">
        <v>2612.3359999999998</v>
      </c>
      <c r="W52" s="29">
        <v>2542.1255000000001</v>
      </c>
      <c r="X52" s="29">
        <v>2478.79</v>
      </c>
      <c r="Y52" s="29">
        <v>2380.6019999999999</v>
      </c>
      <c r="Z52" s="29">
        <v>2259.9095000000002</v>
      </c>
      <c r="AA52" s="29">
        <v>2165.1725000000001</v>
      </c>
      <c r="AB52" s="29">
        <v>2079.3054999999999</v>
      </c>
      <c r="AC52" s="29">
        <v>1991.49</v>
      </c>
      <c r="AD52" s="29">
        <v>1888.0515</v>
      </c>
      <c r="AE52" s="29">
        <v>1779.9960000000001</v>
      </c>
      <c r="AF52" s="29">
        <v>1699.268</v>
      </c>
      <c r="AG52" s="29">
        <v>1643.491</v>
      </c>
      <c r="AH52" s="29">
        <v>1600.5525</v>
      </c>
      <c r="AI52" s="29">
        <v>1562.107</v>
      </c>
      <c r="AJ52" s="29">
        <v>1521.17</v>
      </c>
      <c r="AK52" s="29">
        <v>1480.8610000000001</v>
      </c>
      <c r="AL52" s="29">
        <v>1443.8389999999999</v>
      </c>
      <c r="AM52" s="29">
        <v>1411.944</v>
      </c>
      <c r="AN52" s="29">
        <v>1379.317</v>
      </c>
      <c r="AO52" s="29">
        <v>1342.8125</v>
      </c>
      <c r="AP52" s="29">
        <v>1300.4359999999999</v>
      </c>
      <c r="AQ52" s="29">
        <v>1248.9480000000001</v>
      </c>
      <c r="AR52" s="29">
        <v>1192.1975</v>
      </c>
      <c r="AS52" s="29">
        <v>1133.6790000000001</v>
      </c>
      <c r="AT52" s="29">
        <v>1071.1315</v>
      </c>
      <c r="AU52" s="29">
        <v>994.41650000000004</v>
      </c>
      <c r="AV52" s="29">
        <v>936.05700000000002</v>
      </c>
      <c r="AW52" s="29">
        <v>927.43299999999999</v>
      </c>
      <c r="AX52" s="29">
        <v>922.26250000000005</v>
      </c>
      <c r="AY52" s="29">
        <v>897.02250000000004</v>
      </c>
      <c r="AZ52" s="29">
        <v>867.28650000000005</v>
      </c>
      <c r="BA52" s="29">
        <v>836.42399999999998</v>
      </c>
      <c r="BB52" s="29">
        <v>806.39449999999999</v>
      </c>
      <c r="BC52" s="29">
        <v>778.649</v>
      </c>
      <c r="BD52" s="29">
        <v>753.48299999999995</v>
      </c>
      <c r="BE52" s="29">
        <v>730.61149999999998</v>
      </c>
      <c r="BF52" s="29">
        <v>709.77</v>
      </c>
      <c r="BG52" s="29">
        <v>687.80200000000002</v>
      </c>
      <c r="BH52" s="29">
        <v>662.43150000000003</v>
      </c>
      <c r="BI52" s="29">
        <v>635.85</v>
      </c>
      <c r="BJ52" s="29">
        <v>611.76350000000002</v>
      </c>
      <c r="BK52" s="29">
        <v>590.46699999999998</v>
      </c>
      <c r="BL52" s="29">
        <v>569.2645</v>
      </c>
      <c r="BM52" s="29">
        <v>547.60599999999999</v>
      </c>
      <c r="BN52" s="29">
        <v>526.21799999999996</v>
      </c>
      <c r="BO52" s="29">
        <v>505.8365</v>
      </c>
      <c r="BP52" s="29">
        <v>486.01650000000001</v>
      </c>
      <c r="BQ52" s="29">
        <v>466.86349999999999</v>
      </c>
      <c r="BR52" s="29">
        <v>449.108</v>
      </c>
      <c r="BS52" s="29">
        <v>432.11099999999999</v>
      </c>
      <c r="BT52" s="29">
        <v>415.08300000000003</v>
      </c>
      <c r="BU52" s="29">
        <v>397.36900000000003</v>
      </c>
      <c r="BV52" s="29">
        <v>381.54250000000002</v>
      </c>
      <c r="BW52" s="29">
        <v>365.76850000000002</v>
      </c>
      <c r="BX52" s="29">
        <v>349.363</v>
      </c>
      <c r="BY52" s="29">
        <v>332.23649999999998</v>
      </c>
      <c r="BZ52" s="29">
        <v>314.82499999999999</v>
      </c>
      <c r="CA52" s="29">
        <v>297.32150000000001</v>
      </c>
      <c r="CB52" s="29">
        <v>280.10250000000002</v>
      </c>
      <c r="CC52" s="29">
        <v>262.93950000000001</v>
      </c>
      <c r="CD52" s="29">
        <v>245.59350000000001</v>
      </c>
      <c r="CE52" s="29">
        <v>228.2835</v>
      </c>
      <c r="CF52" s="29">
        <v>210.8905</v>
      </c>
      <c r="CG52" s="29">
        <v>193.21899999999999</v>
      </c>
      <c r="CH52" s="29">
        <v>175.53899999999999</v>
      </c>
      <c r="CI52" s="29">
        <v>158.1875</v>
      </c>
      <c r="CJ52" s="29">
        <v>141.339</v>
      </c>
      <c r="CK52" s="29">
        <v>125.345</v>
      </c>
      <c r="CL52" s="29">
        <v>110.5445</v>
      </c>
      <c r="CM52" s="29">
        <v>96.676500000000004</v>
      </c>
      <c r="CN52" s="29">
        <v>83.539000000000001</v>
      </c>
      <c r="CO52" s="29">
        <v>71.338999999999999</v>
      </c>
      <c r="CP52" s="29">
        <v>60.014000000000003</v>
      </c>
      <c r="CQ52" s="29">
        <v>49.485999999999997</v>
      </c>
      <c r="CR52" s="29">
        <v>40.018500000000003</v>
      </c>
      <c r="CS52" s="29">
        <v>31.782</v>
      </c>
      <c r="CT52" s="29">
        <v>24.690999999999999</v>
      </c>
      <c r="CU52" s="29">
        <v>18.701499999999999</v>
      </c>
      <c r="CV52" s="29">
        <v>13.816000000000001</v>
      </c>
      <c r="CW52" s="29">
        <v>9.8994999999999997</v>
      </c>
      <c r="CX52" s="29">
        <v>6.8174999999999999</v>
      </c>
      <c r="CY52" s="29">
        <v>4.5004999999999997</v>
      </c>
      <c r="CZ52" s="29">
        <v>2.8235000000000001</v>
      </c>
      <c r="DA52" s="29">
        <v>1.663</v>
      </c>
      <c r="DB52" s="29">
        <v>0.91749999999999998</v>
      </c>
      <c r="DC52" s="29">
        <v>0.47599999999999998</v>
      </c>
      <c r="DD52" s="29">
        <v>0.22950000000000001</v>
      </c>
      <c r="DE52" s="29">
        <v>0.10199999999999999</v>
      </c>
      <c r="DF52" s="29">
        <v>4.1500000000000002E-2</v>
      </c>
      <c r="DG52" s="29">
        <v>1.55E-2</v>
      </c>
      <c r="DH52" s="29">
        <v>5.4999999999999997E-3</v>
      </c>
      <c r="DI52" s="29">
        <v>1E-3</v>
      </c>
    </row>
    <row r="53" spans="1:113" x14ac:dyDescent="0.3">
      <c r="A53" s="25">
        <v>7528</v>
      </c>
      <c r="B53" s="25" t="s">
        <v>28</v>
      </c>
      <c r="C53" s="26" t="s">
        <v>29</v>
      </c>
      <c r="D53" s="27" t="s">
        <v>30</v>
      </c>
      <c r="E53" s="27">
        <v>50</v>
      </c>
      <c r="F53" s="27" t="s">
        <v>31</v>
      </c>
      <c r="G53" s="27" t="s">
        <v>32</v>
      </c>
      <c r="H53" s="27">
        <v>50</v>
      </c>
      <c r="I53" s="28" t="s">
        <v>33</v>
      </c>
      <c r="J53" s="27">
        <v>5501</v>
      </c>
      <c r="K53" s="27">
        <v>1985</v>
      </c>
      <c r="L53" s="30">
        <f t="shared" si="0"/>
        <v>95959.099000000002</v>
      </c>
      <c r="M53" s="29">
        <v>3575.1419999999998</v>
      </c>
      <c r="N53" s="29">
        <v>3364.9684999999999</v>
      </c>
      <c r="O53" s="29">
        <v>3277.2080000000001</v>
      </c>
      <c r="P53" s="29">
        <v>3191.7725</v>
      </c>
      <c r="Q53" s="29">
        <v>3084.8395</v>
      </c>
      <c r="R53" s="29">
        <v>2991.7545</v>
      </c>
      <c r="S53" s="29">
        <v>2904.0754999999999</v>
      </c>
      <c r="T53" s="29">
        <v>2824.6770000000001</v>
      </c>
      <c r="U53" s="29">
        <v>2752.1505000000002</v>
      </c>
      <c r="V53" s="29">
        <v>2675.0430000000001</v>
      </c>
      <c r="W53" s="29">
        <v>2593.2069999999999</v>
      </c>
      <c r="X53" s="29">
        <v>2522.239</v>
      </c>
      <c r="Y53" s="29">
        <v>2458.4865</v>
      </c>
      <c r="Z53" s="29">
        <v>2360.6174999999998</v>
      </c>
      <c r="AA53" s="29">
        <v>2240.7179999999998</v>
      </c>
      <c r="AB53" s="29">
        <v>2146.9074999999998</v>
      </c>
      <c r="AC53" s="29">
        <v>2062.2764999999999</v>
      </c>
      <c r="AD53" s="29">
        <v>1975.5730000000001</v>
      </c>
      <c r="AE53" s="29">
        <v>1873.4645</v>
      </c>
      <c r="AF53" s="29">
        <v>1766.8985</v>
      </c>
      <c r="AG53" s="29">
        <v>1687.5840000000001</v>
      </c>
      <c r="AH53" s="29">
        <v>1633.1020000000001</v>
      </c>
      <c r="AI53" s="29">
        <v>1591.4614999999999</v>
      </c>
      <c r="AJ53" s="29">
        <v>1554.2570000000001</v>
      </c>
      <c r="AK53" s="29">
        <v>1514.4185</v>
      </c>
      <c r="AL53" s="29">
        <v>1475.0045</v>
      </c>
      <c r="AM53" s="29">
        <v>1438.6110000000001</v>
      </c>
      <c r="AN53" s="29">
        <v>1407.1189999999999</v>
      </c>
      <c r="AO53" s="29">
        <v>1374.6904999999999</v>
      </c>
      <c r="AP53" s="29">
        <v>1338.2270000000001</v>
      </c>
      <c r="AQ53" s="29">
        <v>1295.7850000000001</v>
      </c>
      <c r="AR53" s="29">
        <v>1244.1880000000001</v>
      </c>
      <c r="AS53" s="29">
        <v>1187.3185000000001</v>
      </c>
      <c r="AT53" s="29">
        <v>1128.732</v>
      </c>
      <c r="AU53" s="29">
        <v>1066.2294999999999</v>
      </c>
      <c r="AV53" s="29">
        <v>989.61800000000005</v>
      </c>
      <c r="AW53" s="29">
        <v>931.26599999999996</v>
      </c>
      <c r="AX53" s="29">
        <v>922.55250000000001</v>
      </c>
      <c r="AY53" s="29">
        <v>917.34500000000003</v>
      </c>
      <c r="AZ53" s="29">
        <v>892.10749999999996</v>
      </c>
      <c r="BA53" s="29">
        <v>862.34050000000002</v>
      </c>
      <c r="BB53" s="29">
        <v>831.39949999999999</v>
      </c>
      <c r="BC53" s="29">
        <v>801.24850000000004</v>
      </c>
      <c r="BD53" s="29">
        <v>773.33699999999999</v>
      </c>
      <c r="BE53" s="29">
        <v>747.9665</v>
      </c>
      <c r="BF53" s="29">
        <v>724.85850000000005</v>
      </c>
      <c r="BG53" s="29">
        <v>703.75250000000005</v>
      </c>
      <c r="BH53" s="29">
        <v>681.51099999999997</v>
      </c>
      <c r="BI53" s="29">
        <v>655.88400000000001</v>
      </c>
      <c r="BJ53" s="29">
        <v>629.053</v>
      </c>
      <c r="BK53" s="29">
        <v>604.69849999999997</v>
      </c>
      <c r="BL53" s="29">
        <v>583.12149999999997</v>
      </c>
      <c r="BM53" s="29">
        <v>561.67349999999999</v>
      </c>
      <c r="BN53" s="29">
        <v>539.82650000000001</v>
      </c>
      <c r="BO53" s="29">
        <v>518.29499999999996</v>
      </c>
      <c r="BP53" s="29">
        <v>497.78</v>
      </c>
      <c r="BQ53" s="29">
        <v>477.7355</v>
      </c>
      <c r="BR53" s="29">
        <v>458.25400000000002</v>
      </c>
      <c r="BS53" s="29">
        <v>440.11849999999998</v>
      </c>
      <c r="BT53" s="29">
        <v>422.71199999999999</v>
      </c>
      <c r="BU53" s="29">
        <v>404.33600000000001</v>
      </c>
      <c r="BV53" s="29">
        <v>387.7595</v>
      </c>
      <c r="BW53" s="29">
        <v>371.41500000000002</v>
      </c>
      <c r="BX53" s="29">
        <v>355.16300000000001</v>
      </c>
      <c r="BY53" s="29">
        <v>338.36950000000002</v>
      </c>
      <c r="BZ53" s="29">
        <v>320.96949999999998</v>
      </c>
      <c r="CA53" s="29">
        <v>303.45</v>
      </c>
      <c r="CB53" s="29">
        <v>285.93950000000001</v>
      </c>
      <c r="CC53" s="29">
        <v>268.67399999999998</v>
      </c>
      <c r="CD53" s="29">
        <v>251.40950000000001</v>
      </c>
      <c r="CE53" s="29">
        <v>233.9205</v>
      </c>
      <c r="CF53" s="29">
        <v>216.4255</v>
      </c>
      <c r="CG53" s="29">
        <v>198.8665</v>
      </c>
      <c r="CH53" s="29">
        <v>181.13200000000001</v>
      </c>
      <c r="CI53" s="29">
        <v>163.52199999999999</v>
      </c>
      <c r="CJ53" s="29">
        <v>146.36949999999999</v>
      </c>
      <c r="CK53" s="29">
        <v>129.83449999999999</v>
      </c>
      <c r="CL53" s="29">
        <v>114.23050000000001</v>
      </c>
      <c r="CM53" s="29">
        <v>99.853999999999999</v>
      </c>
      <c r="CN53" s="29">
        <v>86.46</v>
      </c>
      <c r="CO53" s="29">
        <v>73.88</v>
      </c>
      <c r="CP53" s="29">
        <v>62.3065</v>
      </c>
      <c r="CQ53" s="29">
        <v>51.698</v>
      </c>
      <c r="CR53" s="29">
        <v>41.993000000000002</v>
      </c>
      <c r="CS53" s="29">
        <v>33.406999999999996</v>
      </c>
      <c r="CT53" s="29">
        <v>26.056999999999999</v>
      </c>
      <c r="CU53" s="29">
        <v>19.839500000000001</v>
      </c>
      <c r="CV53" s="29">
        <v>14.6915</v>
      </c>
      <c r="CW53" s="29">
        <v>10.582000000000001</v>
      </c>
      <c r="CX53" s="29">
        <v>7.367</v>
      </c>
      <c r="CY53" s="29">
        <v>4.9095000000000004</v>
      </c>
      <c r="CZ53" s="29">
        <v>3.1204999999999998</v>
      </c>
      <c r="DA53" s="29">
        <v>1.877</v>
      </c>
      <c r="DB53" s="29">
        <v>1.0535000000000001</v>
      </c>
      <c r="DC53" s="29">
        <v>0.55100000000000005</v>
      </c>
      <c r="DD53" s="29">
        <v>0.26850000000000002</v>
      </c>
      <c r="DE53" s="29">
        <v>0.1205</v>
      </c>
      <c r="DF53" s="29">
        <v>4.9000000000000002E-2</v>
      </c>
      <c r="DG53" s="29">
        <v>1.7999999999999999E-2</v>
      </c>
      <c r="DH53" s="29">
        <v>6.0000000000000001E-3</v>
      </c>
      <c r="DI53" s="29">
        <v>1.5E-3</v>
      </c>
    </row>
    <row r="54" spans="1:113" x14ac:dyDescent="0.3">
      <c r="A54" s="25">
        <v>7529</v>
      </c>
      <c r="B54" s="25" t="s">
        <v>28</v>
      </c>
      <c r="C54" s="26" t="s">
        <v>29</v>
      </c>
      <c r="D54" s="27" t="s">
        <v>30</v>
      </c>
      <c r="E54" s="27">
        <v>50</v>
      </c>
      <c r="F54" s="27" t="s">
        <v>31</v>
      </c>
      <c r="G54" s="27" t="s">
        <v>32</v>
      </c>
      <c r="H54" s="27">
        <v>50</v>
      </c>
      <c r="I54" s="28" t="s">
        <v>33</v>
      </c>
      <c r="J54" s="27">
        <v>5501</v>
      </c>
      <c r="K54" s="27">
        <v>1986</v>
      </c>
      <c r="L54" s="30">
        <f t="shared" si="0"/>
        <v>98271.74599999997</v>
      </c>
      <c r="M54" s="29">
        <v>3569.2669999999998</v>
      </c>
      <c r="N54" s="29">
        <v>3385.913</v>
      </c>
      <c r="O54" s="29">
        <v>3291.27</v>
      </c>
      <c r="P54" s="29">
        <v>3227.9535000000001</v>
      </c>
      <c r="Q54" s="29">
        <v>3158.2640000000001</v>
      </c>
      <c r="R54" s="29">
        <v>3061.8645000000001</v>
      </c>
      <c r="S54" s="29">
        <v>2975.7255</v>
      </c>
      <c r="T54" s="29">
        <v>2892.4985000000001</v>
      </c>
      <c r="U54" s="29">
        <v>2815.7910000000002</v>
      </c>
      <c r="V54" s="29">
        <v>2744.875</v>
      </c>
      <c r="W54" s="29">
        <v>2647.7334999999998</v>
      </c>
      <c r="X54" s="29">
        <v>2564.2734999999998</v>
      </c>
      <c r="Y54" s="29">
        <v>2492.3895000000002</v>
      </c>
      <c r="Z54" s="29">
        <v>2428.8874999999998</v>
      </c>
      <c r="AA54" s="29">
        <v>2332.181</v>
      </c>
      <c r="AB54" s="29">
        <v>2213.8989999999999</v>
      </c>
      <c r="AC54" s="29">
        <v>2122.2224999999999</v>
      </c>
      <c r="AD54" s="29">
        <v>2039.5170000000001</v>
      </c>
      <c r="AE54" s="29">
        <v>1954.9775</v>
      </c>
      <c r="AF54" s="29">
        <v>1855.213</v>
      </c>
      <c r="AG54" s="29">
        <v>1750.9265</v>
      </c>
      <c r="AH54" s="29">
        <v>1673.6959999999999</v>
      </c>
      <c r="AI54" s="29">
        <v>1621.2565</v>
      </c>
      <c r="AJ54" s="29">
        <v>1581.5374999999999</v>
      </c>
      <c r="AK54" s="29">
        <v>1546.0235</v>
      </c>
      <c r="AL54" s="29">
        <v>1507.6085</v>
      </c>
      <c r="AM54" s="29">
        <v>1469.2445</v>
      </c>
      <c r="AN54" s="29">
        <v>1433.5635</v>
      </c>
      <c r="AO54" s="29">
        <v>1402.4369999999999</v>
      </c>
      <c r="AP54" s="29">
        <v>1370.1095</v>
      </c>
      <c r="AQ54" s="29">
        <v>1333.5630000000001</v>
      </c>
      <c r="AR54" s="29">
        <v>1290.943</v>
      </c>
      <c r="AS54" s="29">
        <v>1239.162</v>
      </c>
      <c r="AT54" s="29">
        <v>1182.174</v>
      </c>
      <c r="AU54" s="29">
        <v>1123.578</v>
      </c>
      <c r="AV54" s="29">
        <v>1061.182</v>
      </c>
      <c r="AW54" s="29">
        <v>984.70600000000002</v>
      </c>
      <c r="AX54" s="29">
        <v>926.34749999999997</v>
      </c>
      <c r="AY54" s="29">
        <v>917.50850000000003</v>
      </c>
      <c r="AZ54" s="29">
        <v>912.21249999999998</v>
      </c>
      <c r="BA54" s="29">
        <v>886.91150000000005</v>
      </c>
      <c r="BB54" s="29">
        <v>857.03150000000005</v>
      </c>
      <c r="BC54" s="29">
        <v>825.93100000000004</v>
      </c>
      <c r="BD54" s="29">
        <v>795.57799999999997</v>
      </c>
      <c r="BE54" s="29">
        <v>767.42949999999996</v>
      </c>
      <c r="BF54" s="29">
        <v>741.80150000000003</v>
      </c>
      <c r="BG54" s="29">
        <v>718.42</v>
      </c>
      <c r="BH54" s="29">
        <v>697.01800000000003</v>
      </c>
      <c r="BI54" s="29">
        <v>674.47749999999996</v>
      </c>
      <c r="BJ54" s="29">
        <v>648.572</v>
      </c>
      <c r="BK54" s="29">
        <v>621.47450000000003</v>
      </c>
      <c r="BL54" s="29">
        <v>596.83399999999995</v>
      </c>
      <c r="BM54" s="29">
        <v>574.96199999999999</v>
      </c>
      <c r="BN54" s="29">
        <v>553.26</v>
      </c>
      <c r="BO54" s="29">
        <v>531.2115</v>
      </c>
      <c r="BP54" s="29">
        <v>509.50799999999998</v>
      </c>
      <c r="BQ54" s="29">
        <v>488.74200000000002</v>
      </c>
      <c r="BR54" s="29">
        <v>468.36799999999999</v>
      </c>
      <c r="BS54" s="29">
        <v>448.54750000000001</v>
      </c>
      <c r="BT54" s="29">
        <v>430.06</v>
      </c>
      <c r="BU54" s="29">
        <v>411.59350000000001</v>
      </c>
      <c r="BV54" s="29">
        <v>394.548</v>
      </c>
      <c r="BW54" s="29">
        <v>377.45549999999997</v>
      </c>
      <c r="BX54" s="29">
        <v>360.63200000000001</v>
      </c>
      <c r="BY54" s="29">
        <v>343.96699999999998</v>
      </c>
      <c r="BZ54" s="29">
        <v>326.85599999999999</v>
      </c>
      <c r="CA54" s="29">
        <v>309.3125</v>
      </c>
      <c r="CB54" s="29">
        <v>291.75099999999998</v>
      </c>
      <c r="CC54" s="29">
        <v>274.16649999999998</v>
      </c>
      <c r="CD54" s="29">
        <v>256.76600000000002</v>
      </c>
      <c r="CE54" s="29">
        <v>239.32749999999999</v>
      </c>
      <c r="CF54" s="29">
        <v>221.6525</v>
      </c>
      <c r="CG54" s="29">
        <v>203.99100000000001</v>
      </c>
      <c r="CH54" s="29">
        <v>186.346</v>
      </c>
      <c r="CI54" s="29">
        <v>168.66550000000001</v>
      </c>
      <c r="CJ54" s="29">
        <v>151.25149999999999</v>
      </c>
      <c r="CK54" s="29">
        <v>134.41149999999999</v>
      </c>
      <c r="CL54" s="29">
        <v>118.28449999999999</v>
      </c>
      <c r="CM54" s="29">
        <v>103.154</v>
      </c>
      <c r="CN54" s="29">
        <v>89.278000000000006</v>
      </c>
      <c r="CO54" s="29">
        <v>76.441999999999993</v>
      </c>
      <c r="CP54" s="29">
        <v>64.507000000000005</v>
      </c>
      <c r="CQ54" s="29">
        <v>53.655500000000004</v>
      </c>
      <c r="CR54" s="29">
        <v>43.850499999999997</v>
      </c>
      <c r="CS54" s="29">
        <v>35.036499999999997</v>
      </c>
      <c r="CT54" s="29">
        <v>27.375</v>
      </c>
      <c r="CU54" s="29">
        <v>20.931000000000001</v>
      </c>
      <c r="CV54" s="29">
        <v>15.586</v>
      </c>
      <c r="CW54" s="29">
        <v>11.256</v>
      </c>
      <c r="CX54" s="29">
        <v>7.8810000000000002</v>
      </c>
      <c r="CY54" s="29">
        <v>5.3140000000000001</v>
      </c>
      <c r="CZ54" s="29">
        <v>3.4129999999999998</v>
      </c>
      <c r="DA54" s="29">
        <v>2.0815000000000001</v>
      </c>
      <c r="DB54" s="29">
        <v>1.194</v>
      </c>
      <c r="DC54" s="29">
        <v>0.63549999999999995</v>
      </c>
      <c r="DD54" s="29">
        <v>0.3125</v>
      </c>
      <c r="DE54" s="29">
        <v>0.14199999999999999</v>
      </c>
      <c r="DF54" s="29">
        <v>5.8000000000000003E-2</v>
      </c>
      <c r="DG54" s="29">
        <v>2.1999999999999999E-2</v>
      </c>
      <c r="DH54" s="29">
        <v>7.0000000000000001E-3</v>
      </c>
      <c r="DI54" s="29">
        <v>2.5000000000000001E-3</v>
      </c>
    </row>
    <row r="55" spans="1:113" x14ac:dyDescent="0.3">
      <c r="A55" s="25">
        <v>7530</v>
      </c>
      <c r="B55" s="25" t="s">
        <v>28</v>
      </c>
      <c r="C55" s="26" t="s">
        <v>29</v>
      </c>
      <c r="D55" s="27" t="s">
        <v>30</v>
      </c>
      <c r="E55" s="27">
        <v>50</v>
      </c>
      <c r="F55" s="27" t="s">
        <v>31</v>
      </c>
      <c r="G55" s="27" t="s">
        <v>32</v>
      </c>
      <c r="H55" s="27">
        <v>50</v>
      </c>
      <c r="I55" s="28" t="s">
        <v>33</v>
      </c>
      <c r="J55" s="27">
        <v>5501</v>
      </c>
      <c r="K55" s="27">
        <v>1987</v>
      </c>
      <c r="L55" s="30">
        <f t="shared" si="0"/>
        <v>100490.25599999996</v>
      </c>
      <c r="M55" s="29">
        <v>3554.3544999999999</v>
      </c>
      <c r="N55" s="29">
        <v>3387.8575000000001</v>
      </c>
      <c r="O55" s="29">
        <v>3315.8265000000001</v>
      </c>
      <c r="P55" s="29">
        <v>3244.3760000000002</v>
      </c>
      <c r="Q55" s="29">
        <v>3195.9340000000002</v>
      </c>
      <c r="R55" s="29">
        <v>3136.1109999999999</v>
      </c>
      <c r="S55" s="29">
        <v>3046.4324999999999</v>
      </c>
      <c r="T55" s="29">
        <v>2964.5515</v>
      </c>
      <c r="U55" s="29">
        <v>2883.884</v>
      </c>
      <c r="V55" s="29">
        <v>2808.6754999999998</v>
      </c>
      <c r="W55" s="29">
        <v>2711.2655</v>
      </c>
      <c r="X55" s="29">
        <v>2611.7505000000001</v>
      </c>
      <c r="Y55" s="29">
        <v>2526.9839999999999</v>
      </c>
      <c r="Z55" s="29">
        <v>2455.3555000000001</v>
      </c>
      <c r="AA55" s="29">
        <v>2393.2159999999999</v>
      </c>
      <c r="AB55" s="29">
        <v>2298.5569999999998</v>
      </c>
      <c r="AC55" s="29">
        <v>2183.1640000000002</v>
      </c>
      <c r="AD55" s="29">
        <v>2094.069</v>
      </c>
      <c r="AE55" s="29">
        <v>2014.2094999999999</v>
      </c>
      <c r="AF55" s="29">
        <v>1932.6575</v>
      </c>
      <c r="AG55" s="29">
        <v>1835.7729999999999</v>
      </c>
      <c r="AH55" s="29">
        <v>1734.2075</v>
      </c>
      <c r="AI55" s="29">
        <v>1659.6510000000001</v>
      </c>
      <c r="AJ55" s="29">
        <v>1609.7</v>
      </c>
      <c r="AK55" s="29">
        <v>1572.1514999999999</v>
      </c>
      <c r="AL55" s="29">
        <v>1538.4594999999999</v>
      </c>
      <c r="AM55" s="29">
        <v>1501.423</v>
      </c>
      <c r="AN55" s="29">
        <v>1464.0239999999999</v>
      </c>
      <c r="AO55" s="29">
        <v>1428.86</v>
      </c>
      <c r="AP55" s="29">
        <v>1397.8844999999999</v>
      </c>
      <c r="AQ55" s="29">
        <v>1365.4649999999999</v>
      </c>
      <c r="AR55" s="29">
        <v>1328.6925000000001</v>
      </c>
      <c r="AS55" s="29">
        <v>1285.8109999999999</v>
      </c>
      <c r="AT55" s="29">
        <v>1233.8495</v>
      </c>
      <c r="AU55" s="29">
        <v>1176.8150000000001</v>
      </c>
      <c r="AV55" s="29">
        <v>1118.288</v>
      </c>
      <c r="AW55" s="29">
        <v>1056.0425</v>
      </c>
      <c r="AX55" s="29">
        <v>979.69349999999997</v>
      </c>
      <c r="AY55" s="29">
        <v>921.29600000000005</v>
      </c>
      <c r="AZ55" s="29">
        <v>912.28049999999996</v>
      </c>
      <c r="BA55" s="29">
        <v>906.822</v>
      </c>
      <c r="BB55" s="29">
        <v>881.37099999999998</v>
      </c>
      <c r="BC55" s="29">
        <v>851.29449999999997</v>
      </c>
      <c r="BD55" s="29">
        <v>819.95450000000005</v>
      </c>
      <c r="BE55" s="29">
        <v>789.33249999999998</v>
      </c>
      <c r="BF55" s="29">
        <v>760.90650000000005</v>
      </c>
      <c r="BG55" s="29">
        <v>734.99350000000004</v>
      </c>
      <c r="BH55" s="29">
        <v>711.31349999999998</v>
      </c>
      <c r="BI55" s="29">
        <v>689.58900000000006</v>
      </c>
      <c r="BJ55" s="29">
        <v>666.72349999999994</v>
      </c>
      <c r="BK55" s="29">
        <v>640.51750000000004</v>
      </c>
      <c r="BL55" s="29">
        <v>613.12950000000001</v>
      </c>
      <c r="BM55" s="29">
        <v>588.18499999999995</v>
      </c>
      <c r="BN55" s="29">
        <v>566.01149999999996</v>
      </c>
      <c r="BO55" s="29">
        <v>544.05200000000002</v>
      </c>
      <c r="BP55" s="29">
        <v>521.79</v>
      </c>
      <c r="BQ55" s="29">
        <v>499.81450000000001</v>
      </c>
      <c r="BR55" s="29">
        <v>478.70749999999998</v>
      </c>
      <c r="BS55" s="29">
        <v>458.0095</v>
      </c>
      <c r="BT55" s="29">
        <v>437.8895</v>
      </c>
      <c r="BU55" s="29">
        <v>418.56849999999997</v>
      </c>
      <c r="BV55" s="29">
        <v>401.58749999999998</v>
      </c>
      <c r="BW55" s="29">
        <v>384.02</v>
      </c>
      <c r="BX55" s="29">
        <v>366.44850000000002</v>
      </c>
      <c r="BY55" s="29">
        <v>349.20850000000002</v>
      </c>
      <c r="BZ55" s="29">
        <v>332.19799999999998</v>
      </c>
      <c r="CA55" s="29">
        <v>314.90100000000001</v>
      </c>
      <c r="CB55" s="29">
        <v>297.28050000000002</v>
      </c>
      <c r="CC55" s="29">
        <v>279.60750000000002</v>
      </c>
      <c r="CD55" s="29">
        <v>261.85649999999998</v>
      </c>
      <c r="CE55" s="29">
        <v>244.245</v>
      </c>
      <c r="CF55" s="29">
        <v>226.58750000000001</v>
      </c>
      <c r="CG55" s="29">
        <v>208.74199999999999</v>
      </c>
      <c r="CH55" s="29">
        <v>190.99600000000001</v>
      </c>
      <c r="CI55" s="29">
        <v>173.38550000000001</v>
      </c>
      <c r="CJ55" s="29">
        <v>155.88800000000001</v>
      </c>
      <c r="CK55" s="29">
        <v>138.7885</v>
      </c>
      <c r="CL55" s="29">
        <v>122.3595</v>
      </c>
      <c r="CM55" s="29">
        <v>106.7285</v>
      </c>
      <c r="CN55" s="29">
        <v>92.150499999999994</v>
      </c>
      <c r="CO55" s="29">
        <v>78.862499999999997</v>
      </c>
      <c r="CP55" s="29">
        <v>66.679500000000004</v>
      </c>
      <c r="CQ55" s="29">
        <v>55.490499999999997</v>
      </c>
      <c r="CR55" s="29">
        <v>45.456000000000003</v>
      </c>
      <c r="CS55" s="29">
        <v>36.534500000000001</v>
      </c>
      <c r="CT55" s="29">
        <v>28.664000000000001</v>
      </c>
      <c r="CU55" s="29">
        <v>21.954499999999999</v>
      </c>
      <c r="CV55" s="29">
        <v>16.419</v>
      </c>
      <c r="CW55" s="29">
        <v>11.9255</v>
      </c>
      <c r="CX55" s="29">
        <v>8.3744999999999994</v>
      </c>
      <c r="CY55" s="29">
        <v>5.6820000000000004</v>
      </c>
      <c r="CZ55" s="29">
        <v>3.6955</v>
      </c>
      <c r="DA55" s="29">
        <v>2.2795000000000001</v>
      </c>
      <c r="DB55" s="29">
        <v>1.327</v>
      </c>
      <c r="DC55" s="29">
        <v>0.72250000000000003</v>
      </c>
      <c r="DD55" s="29">
        <v>0.36199999999999999</v>
      </c>
      <c r="DE55" s="29">
        <v>0.16600000000000001</v>
      </c>
      <c r="DF55" s="29">
        <v>6.9000000000000006E-2</v>
      </c>
      <c r="DG55" s="29">
        <v>2.6499999999999999E-2</v>
      </c>
      <c r="DH55" s="29">
        <v>8.9999999999999993E-3</v>
      </c>
      <c r="DI55" s="29">
        <v>3.0000000000000001E-3</v>
      </c>
    </row>
    <row r="56" spans="1:113" x14ac:dyDescent="0.3">
      <c r="A56" s="25">
        <v>7531</v>
      </c>
      <c r="B56" s="25" t="s">
        <v>28</v>
      </c>
      <c r="C56" s="26" t="s">
        <v>29</v>
      </c>
      <c r="D56" s="27" t="s">
        <v>30</v>
      </c>
      <c r="E56" s="27">
        <v>50</v>
      </c>
      <c r="F56" s="27" t="s">
        <v>31</v>
      </c>
      <c r="G56" s="27" t="s">
        <v>32</v>
      </c>
      <c r="H56" s="27">
        <v>50</v>
      </c>
      <c r="I56" s="28" t="s">
        <v>33</v>
      </c>
      <c r="J56" s="27">
        <v>5501</v>
      </c>
      <c r="K56" s="27">
        <v>1988</v>
      </c>
      <c r="L56" s="30">
        <f t="shared" si="0"/>
        <v>102688.83350000004</v>
      </c>
      <c r="M56" s="29">
        <v>3529.0680000000002</v>
      </c>
      <c r="N56" s="29">
        <v>3380.6959999999999</v>
      </c>
      <c r="O56" s="29">
        <v>3321.4785000000002</v>
      </c>
      <c r="P56" s="29">
        <v>3270.9760000000001</v>
      </c>
      <c r="Q56" s="29">
        <v>3213.6855</v>
      </c>
      <c r="R56" s="29">
        <v>3174.6129999999998</v>
      </c>
      <c r="S56" s="29">
        <v>3121.1264999999999</v>
      </c>
      <c r="T56" s="29">
        <v>3035.5484999999999</v>
      </c>
      <c r="U56" s="29">
        <v>2956.0549999999998</v>
      </c>
      <c r="V56" s="29">
        <v>2876.7514999999999</v>
      </c>
      <c r="W56" s="29">
        <v>2775.9535000000001</v>
      </c>
      <c r="X56" s="29">
        <v>2676.2215000000001</v>
      </c>
      <c r="Y56" s="29">
        <v>2575.482</v>
      </c>
      <c r="Z56" s="29">
        <v>2491.0104999999999</v>
      </c>
      <c r="AA56" s="29">
        <v>2420.6985</v>
      </c>
      <c r="AB56" s="29">
        <v>2360.42</v>
      </c>
      <c r="AC56" s="29">
        <v>2268.4854999999998</v>
      </c>
      <c r="AD56" s="29">
        <v>2155.6460000000002</v>
      </c>
      <c r="AE56" s="29">
        <v>2069.3015</v>
      </c>
      <c r="AF56" s="29">
        <v>1992.31</v>
      </c>
      <c r="AG56" s="29">
        <v>1913.4880000000001</v>
      </c>
      <c r="AH56" s="29">
        <v>1819.2114999999999</v>
      </c>
      <c r="AI56" s="29">
        <v>1720.3050000000001</v>
      </c>
      <c r="AJ56" s="29">
        <v>1648.2255</v>
      </c>
      <c r="AK56" s="29">
        <v>1600.4034999999999</v>
      </c>
      <c r="AL56" s="29">
        <v>1564.616</v>
      </c>
      <c r="AM56" s="29">
        <v>1532.2429999999999</v>
      </c>
      <c r="AN56" s="29">
        <v>1496.1415</v>
      </c>
      <c r="AO56" s="29">
        <v>1459.2525000000001</v>
      </c>
      <c r="AP56" s="29">
        <v>1424.239</v>
      </c>
      <c r="AQ56" s="29">
        <v>1393.1565000000001</v>
      </c>
      <c r="AR56" s="29">
        <v>1360.49</v>
      </c>
      <c r="AS56" s="29">
        <v>1323.422</v>
      </c>
      <c r="AT56" s="29">
        <v>1280.3105</v>
      </c>
      <c r="AU56" s="29">
        <v>1228.279</v>
      </c>
      <c r="AV56" s="29">
        <v>1171.3115</v>
      </c>
      <c r="AW56" s="29">
        <v>1112.9245000000001</v>
      </c>
      <c r="AX56" s="29">
        <v>1050.835</v>
      </c>
      <c r="AY56" s="29">
        <v>974.58900000000006</v>
      </c>
      <c r="AZ56" s="29">
        <v>916.10799999999995</v>
      </c>
      <c r="BA56" s="29">
        <v>906.84400000000005</v>
      </c>
      <c r="BB56" s="29">
        <v>901.14099999999996</v>
      </c>
      <c r="BC56" s="29">
        <v>875.47050000000002</v>
      </c>
      <c r="BD56" s="29">
        <v>845.13800000000003</v>
      </c>
      <c r="BE56" s="29">
        <v>813.51750000000004</v>
      </c>
      <c r="BF56" s="29">
        <v>782.60749999999996</v>
      </c>
      <c r="BG56" s="29">
        <v>753.89200000000005</v>
      </c>
      <c r="BH56" s="29">
        <v>727.67949999999996</v>
      </c>
      <c r="BI56" s="29">
        <v>703.68100000000004</v>
      </c>
      <c r="BJ56" s="29">
        <v>681.61350000000004</v>
      </c>
      <c r="BK56" s="29">
        <v>658.40449999999998</v>
      </c>
      <c r="BL56" s="29">
        <v>631.8895</v>
      </c>
      <c r="BM56" s="29">
        <v>604.22199999999998</v>
      </c>
      <c r="BN56" s="29">
        <v>579.00599999999997</v>
      </c>
      <c r="BO56" s="29">
        <v>556.57150000000001</v>
      </c>
      <c r="BP56" s="29">
        <v>534.38300000000004</v>
      </c>
      <c r="BQ56" s="29">
        <v>511.83449999999999</v>
      </c>
      <c r="BR56" s="29">
        <v>489.50900000000001</v>
      </c>
      <c r="BS56" s="29">
        <v>468.06150000000002</v>
      </c>
      <c r="BT56" s="29">
        <v>447.05450000000002</v>
      </c>
      <c r="BU56" s="29">
        <v>425.9545</v>
      </c>
      <c r="BV56" s="29">
        <v>408.23399999999998</v>
      </c>
      <c r="BW56" s="29">
        <v>390.71550000000002</v>
      </c>
      <c r="BX56" s="29">
        <v>372.66449999999998</v>
      </c>
      <c r="BY56" s="29">
        <v>354.67750000000001</v>
      </c>
      <c r="BZ56" s="29">
        <v>337.09249999999997</v>
      </c>
      <c r="CA56" s="29">
        <v>319.87</v>
      </c>
      <c r="CB56" s="29">
        <v>302.4545</v>
      </c>
      <c r="CC56" s="29">
        <v>284.68400000000003</v>
      </c>
      <c r="CD56" s="29">
        <v>266.803</v>
      </c>
      <c r="CE56" s="29">
        <v>248.80699999999999</v>
      </c>
      <c r="CF56" s="29">
        <v>230.9365</v>
      </c>
      <c r="CG56" s="29">
        <v>213.07550000000001</v>
      </c>
      <c r="CH56" s="29">
        <v>195.14699999999999</v>
      </c>
      <c r="CI56" s="29">
        <v>177.44149999999999</v>
      </c>
      <c r="CJ56" s="29">
        <v>160.00049999999999</v>
      </c>
      <c r="CK56" s="29">
        <v>142.81049999999999</v>
      </c>
      <c r="CL56" s="29">
        <v>126.13249999999999</v>
      </c>
      <c r="CM56" s="29">
        <v>110.2105</v>
      </c>
      <c r="CN56" s="29">
        <v>95.165000000000006</v>
      </c>
      <c r="CO56" s="29">
        <v>81.238</v>
      </c>
      <c r="CP56" s="29">
        <v>68.644999999999996</v>
      </c>
      <c r="CQ56" s="29">
        <v>57.226500000000001</v>
      </c>
      <c r="CR56" s="29">
        <v>46.890999999999998</v>
      </c>
      <c r="CS56" s="29">
        <v>37.764000000000003</v>
      </c>
      <c r="CT56" s="29">
        <v>29.793500000000002</v>
      </c>
      <c r="CU56" s="29">
        <v>22.905999999999999</v>
      </c>
      <c r="CV56" s="29">
        <v>17.155000000000001</v>
      </c>
      <c r="CW56" s="29">
        <v>12.513500000000001</v>
      </c>
      <c r="CX56" s="29">
        <v>8.8375000000000004</v>
      </c>
      <c r="CY56" s="29">
        <v>6.0134999999999996</v>
      </c>
      <c r="CZ56" s="29">
        <v>3.9365000000000001</v>
      </c>
      <c r="DA56" s="29">
        <v>2.4594999999999998</v>
      </c>
      <c r="DB56" s="29">
        <v>1.4490000000000001</v>
      </c>
      <c r="DC56" s="29">
        <v>0.80049999999999999</v>
      </c>
      <c r="DD56" s="29">
        <v>0.41</v>
      </c>
      <c r="DE56" s="29">
        <v>0.1915</v>
      </c>
      <c r="DF56" s="29">
        <v>8.1000000000000003E-2</v>
      </c>
      <c r="DG56" s="29">
        <v>3.15E-2</v>
      </c>
      <c r="DH56" s="29">
        <v>1.0500000000000001E-2</v>
      </c>
      <c r="DI56" s="29">
        <v>4.0000000000000001E-3</v>
      </c>
    </row>
    <row r="57" spans="1:113" x14ac:dyDescent="0.3">
      <c r="A57" s="25">
        <v>7532</v>
      </c>
      <c r="B57" s="25" t="s">
        <v>28</v>
      </c>
      <c r="C57" s="26" t="s">
        <v>29</v>
      </c>
      <c r="D57" s="27" t="s">
        <v>30</v>
      </c>
      <c r="E57" s="27">
        <v>50</v>
      </c>
      <c r="F57" s="27" t="s">
        <v>31</v>
      </c>
      <c r="G57" s="27" t="s">
        <v>32</v>
      </c>
      <c r="H57" s="27">
        <v>50</v>
      </c>
      <c r="I57" s="28" t="s">
        <v>33</v>
      </c>
      <c r="J57" s="27">
        <v>5501</v>
      </c>
      <c r="K57" s="27">
        <v>1989</v>
      </c>
      <c r="L57" s="30">
        <f t="shared" si="0"/>
        <v>104893.67350000002</v>
      </c>
      <c r="M57" s="29">
        <v>3513.2150000000001</v>
      </c>
      <c r="N57" s="29">
        <v>3363.8815</v>
      </c>
      <c r="O57" s="29">
        <v>3318.3114999999998</v>
      </c>
      <c r="P57" s="29">
        <v>3279.1965</v>
      </c>
      <c r="Q57" s="29">
        <v>3241.7384999999999</v>
      </c>
      <c r="R57" s="29">
        <v>3193.19</v>
      </c>
      <c r="S57" s="29">
        <v>3159.877</v>
      </c>
      <c r="T57" s="29">
        <v>3110.1145000000001</v>
      </c>
      <c r="U57" s="29">
        <v>3026.8510000000001</v>
      </c>
      <c r="V57" s="29">
        <v>2948.7105000000001</v>
      </c>
      <c r="W57" s="29">
        <v>2847.0994999999998</v>
      </c>
      <c r="X57" s="29">
        <v>2744.3454999999999</v>
      </c>
      <c r="Y57" s="29">
        <v>2643.5345000000002</v>
      </c>
      <c r="Z57" s="29">
        <v>2543.0904999999998</v>
      </c>
      <c r="AA57" s="29">
        <v>2459.8009999999999</v>
      </c>
      <c r="AB57" s="29">
        <v>2391.0839999999998</v>
      </c>
      <c r="AC57" s="29">
        <v>2333.0324999999998</v>
      </c>
      <c r="AD57" s="29">
        <v>2243.2395000000001</v>
      </c>
      <c r="AE57" s="29">
        <v>2132.8705</v>
      </c>
      <c r="AF57" s="29">
        <v>2049.058</v>
      </c>
      <c r="AG57" s="29">
        <v>1974.4735000000001</v>
      </c>
      <c r="AH57" s="29">
        <v>1897.931</v>
      </c>
      <c r="AI57" s="29">
        <v>1806.0125</v>
      </c>
      <c r="AJ57" s="29">
        <v>1709.3915</v>
      </c>
      <c r="AK57" s="29">
        <v>1639.2745</v>
      </c>
      <c r="AL57" s="29">
        <v>1593.0374999999999</v>
      </c>
      <c r="AM57" s="29">
        <v>1558.4075</v>
      </c>
      <c r="AN57" s="29">
        <v>1526.8315</v>
      </c>
      <c r="AO57" s="29">
        <v>1491.171</v>
      </c>
      <c r="AP57" s="29">
        <v>1454.4155000000001</v>
      </c>
      <c r="AQ57" s="29">
        <v>1419.2995000000001</v>
      </c>
      <c r="AR57" s="29">
        <v>1387.962</v>
      </c>
      <c r="AS57" s="29">
        <v>1354.9894999999999</v>
      </c>
      <c r="AT57" s="29">
        <v>1317.6695</v>
      </c>
      <c r="AU57" s="29">
        <v>1274.4490000000001</v>
      </c>
      <c r="AV57" s="29">
        <v>1222.4694999999999</v>
      </c>
      <c r="AW57" s="29">
        <v>1165.6445000000001</v>
      </c>
      <c r="AX57" s="29">
        <v>1107.4010000000001</v>
      </c>
      <c r="AY57" s="29">
        <v>1045.4455</v>
      </c>
      <c r="AZ57" s="29">
        <v>969.26199999999994</v>
      </c>
      <c r="BA57" s="29">
        <v>910.6345</v>
      </c>
      <c r="BB57" s="29">
        <v>901.04449999999997</v>
      </c>
      <c r="BC57" s="29">
        <v>895.03049999999996</v>
      </c>
      <c r="BD57" s="29">
        <v>869.08900000000006</v>
      </c>
      <c r="BE57" s="29">
        <v>838.46699999999998</v>
      </c>
      <c r="BF57" s="29">
        <v>806.54650000000004</v>
      </c>
      <c r="BG57" s="29">
        <v>775.33900000000006</v>
      </c>
      <c r="BH57" s="29">
        <v>746.31799999999998</v>
      </c>
      <c r="BI57" s="29">
        <v>719.78449999999998</v>
      </c>
      <c r="BJ57" s="29">
        <v>695.44449999999995</v>
      </c>
      <c r="BK57" s="29">
        <v>673.01300000000003</v>
      </c>
      <c r="BL57" s="29">
        <v>649.45550000000003</v>
      </c>
      <c r="BM57" s="29">
        <v>622.64949999999999</v>
      </c>
      <c r="BN57" s="29">
        <v>594.74850000000004</v>
      </c>
      <c r="BO57" s="29">
        <v>569.31650000000002</v>
      </c>
      <c r="BP57" s="29">
        <v>546.65650000000005</v>
      </c>
      <c r="BQ57" s="29">
        <v>524.16099999999994</v>
      </c>
      <c r="BR57" s="29">
        <v>501.233</v>
      </c>
      <c r="BS57" s="29">
        <v>478.5385</v>
      </c>
      <c r="BT57" s="29">
        <v>456.74149999999997</v>
      </c>
      <c r="BU57" s="29">
        <v>434.53949999999998</v>
      </c>
      <c r="BV57" s="29">
        <v>415.06099999999998</v>
      </c>
      <c r="BW57" s="29">
        <v>396.798</v>
      </c>
      <c r="BX57" s="29">
        <v>378.7715</v>
      </c>
      <c r="BY57" s="29">
        <v>360.29300000000001</v>
      </c>
      <c r="BZ57" s="29">
        <v>341.95949999999999</v>
      </c>
      <c r="CA57" s="29">
        <v>324.16250000000002</v>
      </c>
      <c r="CB57" s="29">
        <v>306.79599999999999</v>
      </c>
      <c r="CC57" s="29">
        <v>289.18349999999998</v>
      </c>
      <c r="CD57" s="29">
        <v>271.16149999999999</v>
      </c>
      <c r="CE57" s="29">
        <v>252.98849999999999</v>
      </c>
      <c r="CF57" s="29">
        <v>234.696</v>
      </c>
      <c r="CG57" s="29">
        <v>216.58349999999999</v>
      </c>
      <c r="CH57" s="29">
        <v>198.61</v>
      </c>
      <c r="CI57" s="29">
        <v>180.73249999999999</v>
      </c>
      <c r="CJ57" s="29">
        <v>163.215</v>
      </c>
      <c r="CK57" s="29">
        <v>146.08099999999999</v>
      </c>
      <c r="CL57" s="29">
        <v>129.322</v>
      </c>
      <c r="CM57" s="29">
        <v>113.1765</v>
      </c>
      <c r="CN57" s="29">
        <v>97.870500000000007</v>
      </c>
      <c r="CO57" s="29">
        <v>83.528000000000006</v>
      </c>
      <c r="CP57" s="29">
        <v>70.38</v>
      </c>
      <c r="CQ57" s="29">
        <v>58.613999999999997</v>
      </c>
      <c r="CR57" s="29">
        <v>48.088500000000003</v>
      </c>
      <c r="CS57" s="29">
        <v>38.718000000000004</v>
      </c>
      <c r="CT57" s="29">
        <v>30.591000000000001</v>
      </c>
      <c r="CU57" s="29">
        <v>23.631</v>
      </c>
      <c r="CV57" s="29">
        <v>17.752500000000001</v>
      </c>
      <c r="CW57" s="29">
        <v>12.9605</v>
      </c>
      <c r="CX57" s="29">
        <v>9.1884999999999994</v>
      </c>
      <c r="CY57" s="29">
        <v>6.2850000000000001</v>
      </c>
      <c r="CZ57" s="29">
        <v>4.125</v>
      </c>
      <c r="DA57" s="29">
        <v>2.593</v>
      </c>
      <c r="DB57" s="29">
        <v>1.5475000000000001</v>
      </c>
      <c r="DC57" s="29">
        <v>0.86550000000000005</v>
      </c>
      <c r="DD57" s="29">
        <v>0.45</v>
      </c>
      <c r="DE57" s="29">
        <v>0.2155</v>
      </c>
      <c r="DF57" s="29">
        <v>9.35E-2</v>
      </c>
      <c r="DG57" s="29">
        <v>3.6499999999999998E-2</v>
      </c>
      <c r="DH57" s="29">
        <v>1.2E-2</v>
      </c>
      <c r="DI57" s="29">
        <v>5.4999999999999997E-3</v>
      </c>
    </row>
    <row r="58" spans="1:113" x14ac:dyDescent="0.3">
      <c r="A58" s="25">
        <v>7533</v>
      </c>
      <c r="B58" s="25" t="s">
        <v>28</v>
      </c>
      <c r="C58" s="26" t="s">
        <v>29</v>
      </c>
      <c r="D58" s="27" t="s">
        <v>30</v>
      </c>
      <c r="E58" s="27">
        <v>50</v>
      </c>
      <c r="F58" s="27" t="s">
        <v>31</v>
      </c>
      <c r="G58" s="27" t="s">
        <v>32</v>
      </c>
      <c r="H58" s="27">
        <v>50</v>
      </c>
      <c r="I58" s="28" t="s">
        <v>33</v>
      </c>
      <c r="J58" s="27">
        <v>5501</v>
      </c>
      <c r="K58" s="27">
        <v>1990</v>
      </c>
      <c r="L58" s="30">
        <f t="shared" si="0"/>
        <v>107147.65099999998</v>
      </c>
      <c r="M58" s="29">
        <v>3499.11</v>
      </c>
      <c r="N58" s="29">
        <v>3356.3294999999998</v>
      </c>
      <c r="O58" s="29">
        <v>3305.7265000000002</v>
      </c>
      <c r="P58" s="29">
        <v>3278.4989999999998</v>
      </c>
      <c r="Q58" s="29">
        <v>3251.6185</v>
      </c>
      <c r="R58" s="29">
        <v>3222.2555000000002</v>
      </c>
      <c r="S58" s="29">
        <v>3179.1514999999999</v>
      </c>
      <c r="T58" s="29">
        <v>3149.2420000000002</v>
      </c>
      <c r="U58" s="29">
        <v>3101.5565000000001</v>
      </c>
      <c r="V58" s="29">
        <v>3019.5855000000001</v>
      </c>
      <c r="W58" s="29">
        <v>2923.7179999999998</v>
      </c>
      <c r="X58" s="29">
        <v>2820.6804999999999</v>
      </c>
      <c r="Y58" s="29">
        <v>2717.1044999999999</v>
      </c>
      <c r="Z58" s="29">
        <v>2616.4960000000001</v>
      </c>
      <c r="AA58" s="29">
        <v>2516.9955</v>
      </c>
      <c r="AB58" s="29">
        <v>2434.9650000000001</v>
      </c>
      <c r="AC58" s="29">
        <v>2367.9495000000002</v>
      </c>
      <c r="AD58" s="29">
        <v>2311.42</v>
      </c>
      <c r="AE58" s="29">
        <v>2223.518</v>
      </c>
      <c r="AF58" s="29">
        <v>2115.2694999999999</v>
      </c>
      <c r="AG58" s="29">
        <v>2033.44</v>
      </c>
      <c r="AH58" s="29">
        <v>1960.7245</v>
      </c>
      <c r="AI58" s="29">
        <v>1886.0885000000001</v>
      </c>
      <c r="AJ58" s="29">
        <v>1796.046</v>
      </c>
      <c r="AK58" s="29">
        <v>1701.1134999999999</v>
      </c>
      <c r="AL58" s="29">
        <v>1632.3510000000001</v>
      </c>
      <c r="AM58" s="29">
        <v>1587.068</v>
      </c>
      <c r="AN58" s="29">
        <v>1553.0640000000001</v>
      </c>
      <c r="AO58" s="29">
        <v>1521.8125</v>
      </c>
      <c r="AP58" s="29">
        <v>1486.2474999999999</v>
      </c>
      <c r="AQ58" s="29">
        <v>1449.4</v>
      </c>
      <c r="AR58" s="29">
        <v>1414.0585000000001</v>
      </c>
      <c r="AS58" s="29">
        <v>1382.4275</v>
      </c>
      <c r="AT58" s="29">
        <v>1349.2065</v>
      </c>
      <c r="AU58" s="29">
        <v>1311.761</v>
      </c>
      <c r="AV58" s="29">
        <v>1268.5519999999999</v>
      </c>
      <c r="AW58" s="29">
        <v>1216.691</v>
      </c>
      <c r="AX58" s="29">
        <v>1160.0035</v>
      </c>
      <c r="AY58" s="29">
        <v>1101.876</v>
      </c>
      <c r="AZ58" s="29">
        <v>1040.0119999999999</v>
      </c>
      <c r="BA58" s="29">
        <v>963.83799999999997</v>
      </c>
      <c r="BB58" s="29">
        <v>905.00400000000002</v>
      </c>
      <c r="BC58" s="29">
        <v>895.03499999999997</v>
      </c>
      <c r="BD58" s="29">
        <v>888.66899999999998</v>
      </c>
      <c r="BE58" s="29">
        <v>862.43100000000004</v>
      </c>
      <c r="BF58" s="29">
        <v>831.50900000000001</v>
      </c>
      <c r="BG58" s="29">
        <v>799.28549999999996</v>
      </c>
      <c r="BH58" s="29">
        <v>767.77049999999997</v>
      </c>
      <c r="BI58" s="29">
        <v>738.4325</v>
      </c>
      <c r="BJ58" s="29">
        <v>711.56650000000002</v>
      </c>
      <c r="BK58" s="29">
        <v>686.88300000000004</v>
      </c>
      <c r="BL58" s="29">
        <v>664.09799999999996</v>
      </c>
      <c r="BM58" s="29">
        <v>640.22749999999996</v>
      </c>
      <c r="BN58" s="29">
        <v>613.19449999999995</v>
      </c>
      <c r="BO58" s="29">
        <v>585.13099999999997</v>
      </c>
      <c r="BP58" s="29">
        <v>559.52499999999998</v>
      </c>
      <c r="BQ58" s="29">
        <v>536.55999999999995</v>
      </c>
      <c r="BR58" s="29">
        <v>513.65949999999998</v>
      </c>
      <c r="BS58" s="29">
        <v>490.32900000000001</v>
      </c>
      <c r="BT58" s="29">
        <v>467.25400000000002</v>
      </c>
      <c r="BU58" s="29">
        <v>444.05950000000001</v>
      </c>
      <c r="BV58" s="29">
        <v>423.40100000000001</v>
      </c>
      <c r="BW58" s="29">
        <v>403.41250000000002</v>
      </c>
      <c r="BX58" s="29">
        <v>384.65699999999998</v>
      </c>
      <c r="BY58" s="29">
        <v>366.19600000000003</v>
      </c>
      <c r="BZ58" s="29">
        <v>347.37700000000001</v>
      </c>
      <c r="CA58" s="29">
        <v>328.84449999999998</v>
      </c>
      <c r="CB58" s="29">
        <v>310.9135</v>
      </c>
      <c r="CC58" s="29">
        <v>293.32900000000001</v>
      </c>
      <c r="CD58" s="29">
        <v>275.42450000000002</v>
      </c>
      <c r="CE58" s="29">
        <v>257.07549999999998</v>
      </c>
      <c r="CF58" s="29">
        <v>238.56950000000001</v>
      </c>
      <c r="CG58" s="29">
        <v>220.01050000000001</v>
      </c>
      <c r="CH58" s="29">
        <v>201.75899999999999</v>
      </c>
      <c r="CI58" s="29">
        <v>183.81800000000001</v>
      </c>
      <c r="CJ58" s="29">
        <v>166.143</v>
      </c>
      <c r="CK58" s="29">
        <v>148.9485</v>
      </c>
      <c r="CL58" s="29">
        <v>132.23650000000001</v>
      </c>
      <c r="CM58" s="29">
        <v>116.00749999999999</v>
      </c>
      <c r="CN58" s="29">
        <v>100.49250000000001</v>
      </c>
      <c r="CO58" s="29">
        <v>85.903000000000006</v>
      </c>
      <c r="CP58" s="29">
        <v>72.372500000000002</v>
      </c>
      <c r="CQ58" s="29">
        <v>60.113</v>
      </c>
      <c r="CR58" s="29">
        <v>49.276000000000003</v>
      </c>
      <c r="CS58" s="29">
        <v>39.729500000000002</v>
      </c>
      <c r="CT58" s="29">
        <v>31.384</v>
      </c>
      <c r="CU58" s="29">
        <v>24.282</v>
      </c>
      <c r="CV58" s="29">
        <v>18.331</v>
      </c>
      <c r="CW58" s="29">
        <v>13.426500000000001</v>
      </c>
      <c r="CX58" s="29">
        <v>9.532</v>
      </c>
      <c r="CY58" s="29">
        <v>6.5505000000000004</v>
      </c>
      <c r="CZ58" s="29">
        <v>4.3265000000000002</v>
      </c>
      <c r="DA58" s="29">
        <v>2.73</v>
      </c>
      <c r="DB58" s="29">
        <v>1.643</v>
      </c>
      <c r="DC58" s="29">
        <v>0.9335</v>
      </c>
      <c r="DD58" s="29">
        <v>0.49349999999999999</v>
      </c>
      <c r="DE58" s="29">
        <v>0.24099999999999999</v>
      </c>
      <c r="DF58" s="29">
        <v>0.1075</v>
      </c>
      <c r="DG58" s="29">
        <v>4.2999999999999997E-2</v>
      </c>
      <c r="DH58" s="29">
        <v>1.4500000000000001E-2</v>
      </c>
      <c r="DI58" s="29">
        <v>6.4999999999999997E-3</v>
      </c>
    </row>
    <row r="59" spans="1:113" x14ac:dyDescent="0.3">
      <c r="A59" s="25">
        <v>7534</v>
      </c>
      <c r="B59" s="25" t="s">
        <v>28</v>
      </c>
      <c r="C59" s="26" t="s">
        <v>29</v>
      </c>
      <c r="D59" s="27" t="s">
        <v>30</v>
      </c>
      <c r="E59" s="27">
        <v>50</v>
      </c>
      <c r="F59" s="27" t="s">
        <v>31</v>
      </c>
      <c r="G59" s="27" t="s">
        <v>32</v>
      </c>
      <c r="H59" s="27">
        <v>50</v>
      </c>
      <c r="I59" s="28" t="s">
        <v>33</v>
      </c>
      <c r="J59" s="27">
        <v>5501</v>
      </c>
      <c r="K59" s="27">
        <v>1991</v>
      </c>
      <c r="L59" s="30">
        <f t="shared" si="0"/>
        <v>109242.83450000004</v>
      </c>
      <c r="M59" s="29">
        <v>3437.8879999999999</v>
      </c>
      <c r="N59" s="29">
        <v>3343.6529999999998</v>
      </c>
      <c r="O59" s="29">
        <v>3296.741</v>
      </c>
      <c r="P59" s="29">
        <v>3264.7339999999999</v>
      </c>
      <c r="Q59" s="29">
        <v>3248.9465</v>
      </c>
      <c r="R59" s="29">
        <v>3229.8519999999999</v>
      </c>
      <c r="S59" s="29">
        <v>3205.7215000000001</v>
      </c>
      <c r="T59" s="29">
        <v>3165.9915000000001</v>
      </c>
      <c r="U59" s="29">
        <v>3138.1260000000002</v>
      </c>
      <c r="V59" s="29">
        <v>3091.8065000000001</v>
      </c>
      <c r="W59" s="29">
        <v>2988.5160000000001</v>
      </c>
      <c r="X59" s="29">
        <v>2891.1405</v>
      </c>
      <c r="Y59" s="29">
        <v>2787.3629999999998</v>
      </c>
      <c r="Z59" s="29">
        <v>2684.2089999999998</v>
      </c>
      <c r="AA59" s="29">
        <v>2584.8494999999998</v>
      </c>
      <c r="AB59" s="29">
        <v>2487.08</v>
      </c>
      <c r="AC59" s="29">
        <v>2407.357</v>
      </c>
      <c r="AD59" s="29">
        <v>2342.37</v>
      </c>
      <c r="AE59" s="29">
        <v>2288.0970000000002</v>
      </c>
      <c r="AF59" s="29">
        <v>2202.7449999999999</v>
      </c>
      <c r="AG59" s="29">
        <v>2097.04</v>
      </c>
      <c r="AH59" s="29">
        <v>2017.5055</v>
      </c>
      <c r="AI59" s="29">
        <v>1947.0754999999999</v>
      </c>
      <c r="AJ59" s="29">
        <v>1874.6179999999999</v>
      </c>
      <c r="AK59" s="29">
        <v>1786.5474999999999</v>
      </c>
      <c r="AL59" s="29">
        <v>1693.308</v>
      </c>
      <c r="AM59" s="29">
        <v>1625.7760000000001</v>
      </c>
      <c r="AN59" s="29">
        <v>1581.2985000000001</v>
      </c>
      <c r="AO59" s="29">
        <v>1547.7070000000001</v>
      </c>
      <c r="AP59" s="29">
        <v>1516.5654999999999</v>
      </c>
      <c r="AQ59" s="29">
        <v>1480.9135000000001</v>
      </c>
      <c r="AR59" s="29">
        <v>1443.8425</v>
      </c>
      <c r="AS59" s="29">
        <v>1408.1985</v>
      </c>
      <c r="AT59" s="29">
        <v>1376.2835</v>
      </c>
      <c r="AU59" s="29">
        <v>1342.894</v>
      </c>
      <c r="AV59" s="29">
        <v>1305.4090000000001</v>
      </c>
      <c r="AW59" s="29">
        <v>1262.2584999999999</v>
      </c>
      <c r="AX59" s="29">
        <v>1210.5084999999999</v>
      </c>
      <c r="AY59" s="29">
        <v>1153.933</v>
      </c>
      <c r="AZ59" s="29">
        <v>1095.8820000000001</v>
      </c>
      <c r="BA59" s="29">
        <v>1034.0554999999999</v>
      </c>
      <c r="BB59" s="29">
        <v>957.83100000000002</v>
      </c>
      <c r="BC59" s="29">
        <v>898.74599999999998</v>
      </c>
      <c r="BD59" s="29">
        <v>888.32849999999996</v>
      </c>
      <c r="BE59" s="29">
        <v>881.53150000000005</v>
      </c>
      <c r="BF59" s="29">
        <v>854.95849999999996</v>
      </c>
      <c r="BG59" s="29">
        <v>823.71400000000006</v>
      </c>
      <c r="BH59" s="29">
        <v>791.173</v>
      </c>
      <c r="BI59" s="29">
        <v>759.3415</v>
      </c>
      <c r="BJ59" s="29">
        <v>729.67849999999999</v>
      </c>
      <c r="BK59" s="29">
        <v>702.47799999999995</v>
      </c>
      <c r="BL59" s="29">
        <v>677.45249999999999</v>
      </c>
      <c r="BM59" s="29">
        <v>654.32799999999997</v>
      </c>
      <c r="BN59" s="29">
        <v>630.16999999999996</v>
      </c>
      <c r="BO59" s="29">
        <v>602.93700000000001</v>
      </c>
      <c r="BP59" s="29">
        <v>574.71299999999997</v>
      </c>
      <c r="BQ59" s="29">
        <v>548.82650000000001</v>
      </c>
      <c r="BR59" s="29">
        <v>525.45100000000002</v>
      </c>
      <c r="BS59" s="29">
        <v>502.14049999999997</v>
      </c>
      <c r="BT59" s="29">
        <v>478.44450000000001</v>
      </c>
      <c r="BU59" s="29">
        <v>454.33449999999999</v>
      </c>
      <c r="BV59" s="29">
        <v>432.58699999999999</v>
      </c>
      <c r="BW59" s="29">
        <v>411.45</v>
      </c>
      <c r="BX59" s="29">
        <v>391.02850000000001</v>
      </c>
      <c r="BY59" s="29">
        <v>371.87599999999998</v>
      </c>
      <c r="BZ59" s="29">
        <v>353.08699999999999</v>
      </c>
      <c r="CA59" s="29">
        <v>334.089</v>
      </c>
      <c r="CB59" s="29">
        <v>315.4495</v>
      </c>
      <c r="CC59" s="29">
        <v>297.32150000000001</v>
      </c>
      <c r="CD59" s="29">
        <v>279.43650000000002</v>
      </c>
      <c r="CE59" s="29">
        <v>261.17750000000001</v>
      </c>
      <c r="CF59" s="29">
        <v>242.47499999999999</v>
      </c>
      <c r="CG59" s="29">
        <v>223.68299999999999</v>
      </c>
      <c r="CH59" s="29">
        <v>204.97800000000001</v>
      </c>
      <c r="CI59" s="29">
        <v>186.74449999999999</v>
      </c>
      <c r="CJ59" s="29">
        <v>168.99299999999999</v>
      </c>
      <c r="CK59" s="29">
        <v>151.66149999999999</v>
      </c>
      <c r="CL59" s="29">
        <v>134.90950000000001</v>
      </c>
      <c r="CM59" s="29">
        <v>118.7265</v>
      </c>
      <c r="CN59" s="29">
        <v>103.1315</v>
      </c>
      <c r="CO59" s="29">
        <v>88.346000000000004</v>
      </c>
      <c r="CP59" s="29">
        <v>74.579499999999996</v>
      </c>
      <c r="CQ59" s="29">
        <v>61.965499999999999</v>
      </c>
      <c r="CR59" s="29">
        <v>50.686</v>
      </c>
      <c r="CS59" s="29">
        <v>40.853499999999997</v>
      </c>
      <c r="CT59" s="29">
        <v>32.332500000000003</v>
      </c>
      <c r="CU59" s="29">
        <v>25.025500000000001</v>
      </c>
      <c r="CV59" s="29">
        <v>18.931999999999999</v>
      </c>
      <c r="CW59" s="29">
        <v>13.9415</v>
      </c>
      <c r="CX59" s="29">
        <v>9.9359999999999999</v>
      </c>
      <c r="CY59" s="29">
        <v>6.8434999999999997</v>
      </c>
      <c r="CZ59" s="29">
        <v>4.5475000000000003</v>
      </c>
      <c r="DA59" s="29">
        <v>2.8919999999999999</v>
      </c>
      <c r="DB59" s="29">
        <v>1.7504999999999999</v>
      </c>
      <c r="DC59" s="29">
        <v>1.0044999999999999</v>
      </c>
      <c r="DD59" s="29">
        <v>0.54100000000000004</v>
      </c>
      <c r="DE59" s="29">
        <v>0.26900000000000002</v>
      </c>
      <c r="DF59" s="29">
        <v>0.122</v>
      </c>
      <c r="DG59" s="29">
        <v>5.0500000000000003E-2</v>
      </c>
      <c r="DH59" s="29">
        <v>1.7999999999999999E-2</v>
      </c>
      <c r="DI59" s="29">
        <v>8.0000000000000002E-3</v>
      </c>
    </row>
    <row r="60" spans="1:113" x14ac:dyDescent="0.3">
      <c r="A60" s="25">
        <v>7535</v>
      </c>
      <c r="B60" s="25" t="s">
        <v>28</v>
      </c>
      <c r="C60" s="26" t="s">
        <v>29</v>
      </c>
      <c r="D60" s="27" t="s">
        <v>30</v>
      </c>
      <c r="E60" s="27">
        <v>50</v>
      </c>
      <c r="F60" s="27" t="s">
        <v>31</v>
      </c>
      <c r="G60" s="27" t="s">
        <v>32</v>
      </c>
      <c r="H60" s="27">
        <v>50</v>
      </c>
      <c r="I60" s="28" t="s">
        <v>33</v>
      </c>
      <c r="J60" s="27">
        <v>5501</v>
      </c>
      <c r="K60" s="27">
        <v>1992</v>
      </c>
      <c r="L60" s="30">
        <f t="shared" si="0"/>
        <v>111272.10250000007</v>
      </c>
      <c r="M60" s="29">
        <v>3380.165</v>
      </c>
      <c r="N60" s="29">
        <v>3291.4704999999999</v>
      </c>
      <c r="O60" s="29">
        <v>3287.4140000000002</v>
      </c>
      <c r="P60" s="29">
        <v>3258.3944999999999</v>
      </c>
      <c r="Q60" s="29">
        <v>3237.0695000000001</v>
      </c>
      <c r="R60" s="29">
        <v>3228.134</v>
      </c>
      <c r="S60" s="29">
        <v>3213.6925000000001</v>
      </c>
      <c r="T60" s="29">
        <v>3192.6675</v>
      </c>
      <c r="U60" s="29">
        <v>3154.9839999999999</v>
      </c>
      <c r="V60" s="29">
        <v>3128.4665</v>
      </c>
      <c r="W60" s="29">
        <v>3061.413</v>
      </c>
      <c r="X60" s="29">
        <v>2956.0569999999998</v>
      </c>
      <c r="Y60" s="29">
        <v>2857.585</v>
      </c>
      <c r="Z60" s="29">
        <v>2754.1725000000001</v>
      </c>
      <c r="AA60" s="29">
        <v>2652.3474999999999</v>
      </c>
      <c r="AB60" s="29">
        <v>2554.8829999999998</v>
      </c>
      <c r="AC60" s="29">
        <v>2459.7130000000002</v>
      </c>
      <c r="AD60" s="29">
        <v>2382.6255000000001</v>
      </c>
      <c r="AE60" s="29">
        <v>2320.5014999999999</v>
      </c>
      <c r="AF60" s="29">
        <v>2269.1190000000001</v>
      </c>
      <c r="AG60" s="29">
        <v>2186.5345000000002</v>
      </c>
      <c r="AH60" s="29">
        <v>2083.3040000000001</v>
      </c>
      <c r="AI60" s="29">
        <v>2006.0135</v>
      </c>
      <c r="AJ60" s="29">
        <v>1937.5985000000001</v>
      </c>
      <c r="AK60" s="29">
        <v>1866.819</v>
      </c>
      <c r="AL60" s="29">
        <v>1780.1085</v>
      </c>
      <c r="AM60" s="29">
        <v>1687.751</v>
      </c>
      <c r="AN60" s="29">
        <v>1620.7505000000001</v>
      </c>
      <c r="AO60" s="29">
        <v>1576.45</v>
      </c>
      <c r="AP60" s="29">
        <v>1542.7850000000001</v>
      </c>
      <c r="AQ60" s="29">
        <v>1511.4190000000001</v>
      </c>
      <c r="AR60" s="29">
        <v>1475.45</v>
      </c>
      <c r="AS60" s="29">
        <v>1437.9494999999999</v>
      </c>
      <c r="AT60" s="29">
        <v>1401.8385000000001</v>
      </c>
      <c r="AU60" s="29">
        <v>1369.498</v>
      </c>
      <c r="AV60" s="29">
        <v>1335.7645</v>
      </c>
      <c r="AW60" s="29">
        <v>1298.0055</v>
      </c>
      <c r="AX60" s="29">
        <v>1254.6434999999999</v>
      </c>
      <c r="AY60" s="29">
        <v>1202.751</v>
      </c>
      <c r="AZ60" s="29">
        <v>1146.068</v>
      </c>
      <c r="BA60" s="29">
        <v>1087.9165</v>
      </c>
      <c r="BB60" s="29">
        <v>1025.9875</v>
      </c>
      <c r="BC60" s="29">
        <v>949.58299999999997</v>
      </c>
      <c r="BD60" s="29">
        <v>890.06349999999998</v>
      </c>
      <c r="BE60" s="29">
        <v>879.00649999999996</v>
      </c>
      <c r="BF60" s="29">
        <v>871.61350000000004</v>
      </c>
      <c r="BG60" s="29">
        <v>844.54150000000004</v>
      </c>
      <c r="BH60" s="29">
        <v>812.88300000000004</v>
      </c>
      <c r="BI60" s="29">
        <v>780.024</v>
      </c>
      <c r="BJ60" s="29">
        <v>747.97900000000004</v>
      </c>
      <c r="BK60" s="29">
        <v>718.20100000000002</v>
      </c>
      <c r="BL60" s="29">
        <v>690.96</v>
      </c>
      <c r="BM60" s="29">
        <v>665.89400000000001</v>
      </c>
      <c r="BN60" s="29">
        <v>642.7115</v>
      </c>
      <c r="BO60" s="29">
        <v>618.49900000000002</v>
      </c>
      <c r="BP60" s="29">
        <v>591.21600000000001</v>
      </c>
      <c r="BQ60" s="29">
        <v>562.82449999999994</v>
      </c>
      <c r="BR60" s="29">
        <v>536.64850000000001</v>
      </c>
      <c r="BS60" s="29">
        <v>512.96199999999999</v>
      </c>
      <c r="BT60" s="29">
        <v>489.39049999999997</v>
      </c>
      <c r="BU60" s="29">
        <v>464.55399999999997</v>
      </c>
      <c r="BV60" s="29">
        <v>442.88850000000002</v>
      </c>
      <c r="BW60" s="29">
        <v>420.68150000000003</v>
      </c>
      <c r="BX60" s="29">
        <v>399.14100000000002</v>
      </c>
      <c r="BY60" s="29">
        <v>378.37900000000002</v>
      </c>
      <c r="BZ60" s="29">
        <v>358.93</v>
      </c>
      <c r="CA60" s="29">
        <v>339.96550000000002</v>
      </c>
      <c r="CB60" s="29">
        <v>320.87450000000001</v>
      </c>
      <c r="CC60" s="29">
        <v>302.05549999999999</v>
      </c>
      <c r="CD60" s="29">
        <v>283.64150000000001</v>
      </c>
      <c r="CE60" s="29">
        <v>265.38299999999998</v>
      </c>
      <c r="CF60" s="29">
        <v>246.733</v>
      </c>
      <c r="CG60" s="29">
        <v>227.71250000000001</v>
      </c>
      <c r="CH60" s="29">
        <v>208.7415</v>
      </c>
      <c r="CI60" s="29">
        <v>190.03299999999999</v>
      </c>
      <c r="CJ60" s="29">
        <v>171.964</v>
      </c>
      <c r="CK60" s="29">
        <v>154.53200000000001</v>
      </c>
      <c r="CL60" s="29">
        <v>137.6455</v>
      </c>
      <c r="CM60" s="29">
        <v>121.41800000000001</v>
      </c>
      <c r="CN60" s="29">
        <v>105.837</v>
      </c>
      <c r="CO60" s="29">
        <v>90.945999999999998</v>
      </c>
      <c r="CP60" s="29">
        <v>76.968500000000006</v>
      </c>
      <c r="CQ60" s="29">
        <v>64.101500000000001</v>
      </c>
      <c r="CR60" s="29">
        <v>52.472000000000001</v>
      </c>
      <c r="CS60" s="29">
        <v>42.223500000000001</v>
      </c>
      <c r="CT60" s="29">
        <v>33.423999999999999</v>
      </c>
      <c r="CU60" s="29">
        <v>25.9315</v>
      </c>
      <c r="CV60" s="29">
        <v>19.634</v>
      </c>
      <c r="CW60" s="29">
        <v>14.4955</v>
      </c>
      <c r="CX60" s="29">
        <v>10.390499999999999</v>
      </c>
      <c r="CY60" s="29">
        <v>7.1875</v>
      </c>
      <c r="CZ60" s="29">
        <v>4.7910000000000004</v>
      </c>
      <c r="DA60" s="29">
        <v>3.0684999999999998</v>
      </c>
      <c r="DB60" s="29">
        <v>1.8740000000000001</v>
      </c>
      <c r="DC60" s="29">
        <v>1.083</v>
      </c>
      <c r="DD60" s="29">
        <v>0.59</v>
      </c>
      <c r="DE60" s="29">
        <v>0.29899999999999999</v>
      </c>
      <c r="DF60" s="29">
        <v>0.13900000000000001</v>
      </c>
      <c r="DG60" s="29">
        <v>5.8500000000000003E-2</v>
      </c>
      <c r="DH60" s="29">
        <v>2.2499999999999999E-2</v>
      </c>
      <c r="DI60" s="29">
        <v>0.01</v>
      </c>
    </row>
    <row r="61" spans="1:113" x14ac:dyDescent="0.3">
      <c r="A61" s="25">
        <v>7536</v>
      </c>
      <c r="B61" s="25" t="s">
        <v>28</v>
      </c>
      <c r="C61" s="26" t="s">
        <v>29</v>
      </c>
      <c r="D61" s="27" t="s">
        <v>30</v>
      </c>
      <c r="E61" s="27">
        <v>50</v>
      </c>
      <c r="F61" s="27" t="s">
        <v>31</v>
      </c>
      <c r="G61" s="27" t="s">
        <v>32</v>
      </c>
      <c r="H61" s="27">
        <v>50</v>
      </c>
      <c r="I61" s="28" t="s">
        <v>33</v>
      </c>
      <c r="J61" s="27">
        <v>5501</v>
      </c>
      <c r="K61" s="27">
        <v>1993</v>
      </c>
      <c r="L61" s="30">
        <f t="shared" si="0"/>
        <v>113418.75700000003</v>
      </c>
      <c r="M61" s="29">
        <v>3358.2265000000002</v>
      </c>
      <c r="N61" s="29">
        <v>3248.6174999999998</v>
      </c>
      <c r="O61" s="29">
        <v>3244.2449999999999</v>
      </c>
      <c r="P61" s="29">
        <v>3255.2024999999999</v>
      </c>
      <c r="Q61" s="29">
        <v>3236.1460000000002</v>
      </c>
      <c r="R61" s="29">
        <v>3221.1770000000001</v>
      </c>
      <c r="S61" s="29">
        <v>3216.375</v>
      </c>
      <c r="T61" s="29">
        <v>3204.5275000000001</v>
      </c>
      <c r="U61" s="29">
        <v>3185.0050000000001</v>
      </c>
      <c r="V61" s="29">
        <v>3148.1860000000001</v>
      </c>
      <c r="W61" s="29">
        <v>3108.1444999999999</v>
      </c>
      <c r="X61" s="29">
        <v>3038.7979999999998</v>
      </c>
      <c r="Y61" s="29">
        <v>2932.1134999999999</v>
      </c>
      <c r="Z61" s="29">
        <v>2833.65</v>
      </c>
      <c r="AA61" s="29">
        <v>2731.1444999999999</v>
      </c>
      <c r="AB61" s="29">
        <v>2630.7064999999998</v>
      </c>
      <c r="AC61" s="29">
        <v>2535.1295</v>
      </c>
      <c r="AD61" s="29">
        <v>2442.3470000000002</v>
      </c>
      <c r="AE61" s="29">
        <v>2367.9189999999999</v>
      </c>
      <c r="AF61" s="29">
        <v>2308.34</v>
      </c>
      <c r="AG61" s="29">
        <v>2259.1035000000002</v>
      </c>
      <c r="AH61" s="29">
        <v>2178.346</v>
      </c>
      <c r="AI61" s="29">
        <v>2076.7359999999999</v>
      </c>
      <c r="AJ61" s="29">
        <v>2000.713</v>
      </c>
      <c r="AK61" s="29">
        <v>1933.1765</v>
      </c>
      <c r="AL61" s="29">
        <v>1862.922</v>
      </c>
      <c r="AM61" s="29">
        <v>1776.2795000000001</v>
      </c>
      <c r="AN61" s="29">
        <v>1683.9090000000001</v>
      </c>
      <c r="AO61" s="29">
        <v>1616.7280000000001</v>
      </c>
      <c r="AP61" s="29">
        <v>1572.1389999999999</v>
      </c>
      <c r="AQ61" s="29">
        <v>1538.1215</v>
      </c>
      <c r="AR61" s="29">
        <v>1506.3489999999999</v>
      </c>
      <c r="AS61" s="29">
        <v>1469.8495</v>
      </c>
      <c r="AT61" s="29">
        <v>1431.7429999999999</v>
      </c>
      <c r="AU61" s="29">
        <v>1395.0070000000001</v>
      </c>
      <c r="AV61" s="29">
        <v>1362.0454999999999</v>
      </c>
      <c r="AW61" s="29">
        <v>1327.723</v>
      </c>
      <c r="AX61" s="29">
        <v>1289.4425000000001</v>
      </c>
      <c r="AY61" s="29">
        <v>1245.6510000000001</v>
      </c>
      <c r="AZ61" s="29">
        <v>1193.441</v>
      </c>
      <c r="BA61" s="29">
        <v>1136.5319999999999</v>
      </c>
      <c r="BB61" s="29">
        <v>1078.1865</v>
      </c>
      <c r="BC61" s="29">
        <v>1016.014</v>
      </c>
      <c r="BD61" s="29">
        <v>939.25250000000005</v>
      </c>
      <c r="BE61" s="29">
        <v>879.13250000000005</v>
      </c>
      <c r="BF61" s="29">
        <v>867.25549999999998</v>
      </c>
      <c r="BG61" s="29">
        <v>859.09900000000005</v>
      </c>
      <c r="BH61" s="29">
        <v>831.50250000000005</v>
      </c>
      <c r="BI61" s="29">
        <v>799.51649999999995</v>
      </c>
      <c r="BJ61" s="29">
        <v>766.54499999999996</v>
      </c>
      <c r="BK61" s="29">
        <v>734.60550000000001</v>
      </c>
      <c r="BL61" s="29">
        <v>705.09799999999996</v>
      </c>
      <c r="BM61" s="29">
        <v>678.1395</v>
      </c>
      <c r="BN61" s="29">
        <v>653.31449999999995</v>
      </c>
      <c r="BO61" s="29">
        <v>630.28949999999998</v>
      </c>
      <c r="BP61" s="29">
        <v>606.14250000000004</v>
      </c>
      <c r="BQ61" s="29">
        <v>578.77149999999995</v>
      </c>
      <c r="BR61" s="29">
        <v>550.20299999999997</v>
      </c>
      <c r="BS61" s="29">
        <v>523.83199999999999</v>
      </c>
      <c r="BT61" s="29">
        <v>499.952</v>
      </c>
      <c r="BU61" s="29">
        <v>474.65750000000003</v>
      </c>
      <c r="BV61" s="29">
        <v>453.27949999999998</v>
      </c>
      <c r="BW61" s="29">
        <v>431.11750000000001</v>
      </c>
      <c r="BX61" s="29">
        <v>408.50799999999998</v>
      </c>
      <c r="BY61" s="29">
        <v>386.64150000000001</v>
      </c>
      <c r="BZ61" s="29">
        <v>365.62549999999999</v>
      </c>
      <c r="CA61" s="29">
        <v>346.02050000000003</v>
      </c>
      <c r="CB61" s="29">
        <v>326.95499999999998</v>
      </c>
      <c r="CC61" s="29">
        <v>307.68700000000001</v>
      </c>
      <c r="CD61" s="29">
        <v>288.58749999999998</v>
      </c>
      <c r="CE61" s="29">
        <v>269.798</v>
      </c>
      <c r="CF61" s="29">
        <v>251.11099999999999</v>
      </c>
      <c r="CG61" s="29">
        <v>232.08600000000001</v>
      </c>
      <c r="CH61" s="29">
        <v>212.83750000000001</v>
      </c>
      <c r="CI61" s="29">
        <v>193.81899999999999</v>
      </c>
      <c r="CJ61" s="29">
        <v>175.24799999999999</v>
      </c>
      <c r="CK61" s="29">
        <v>157.46700000000001</v>
      </c>
      <c r="CL61" s="29">
        <v>140.44550000000001</v>
      </c>
      <c r="CM61" s="29">
        <v>124.0705</v>
      </c>
      <c r="CN61" s="29">
        <v>108.425</v>
      </c>
      <c r="CO61" s="29">
        <v>93.510999999999996</v>
      </c>
      <c r="CP61" s="29">
        <v>79.397499999999994</v>
      </c>
      <c r="CQ61" s="29">
        <v>66.305000000000007</v>
      </c>
      <c r="CR61" s="29">
        <v>54.414000000000001</v>
      </c>
      <c r="CS61" s="29">
        <v>43.826500000000003</v>
      </c>
      <c r="CT61" s="29">
        <v>34.643999999999998</v>
      </c>
      <c r="CU61" s="29">
        <v>26.89</v>
      </c>
      <c r="CV61" s="29">
        <v>20.410499999999999</v>
      </c>
      <c r="CW61" s="29">
        <v>15.084</v>
      </c>
      <c r="CX61" s="29">
        <v>10.840999999999999</v>
      </c>
      <c r="CY61" s="29">
        <v>7.5430000000000001</v>
      </c>
      <c r="CZ61" s="29">
        <v>5.05</v>
      </c>
      <c r="DA61" s="29">
        <v>3.246</v>
      </c>
      <c r="DB61" s="29">
        <v>1.9975000000000001</v>
      </c>
      <c r="DC61" s="29">
        <v>1.1665000000000001</v>
      </c>
      <c r="DD61" s="29">
        <v>0.64049999999999996</v>
      </c>
      <c r="DE61" s="29">
        <v>0.32900000000000001</v>
      </c>
      <c r="DF61" s="29">
        <v>0.157</v>
      </c>
      <c r="DG61" s="29">
        <v>6.8000000000000005E-2</v>
      </c>
      <c r="DH61" s="29">
        <v>2.6499999999999999E-2</v>
      </c>
      <c r="DI61" s="29">
        <v>1.2500000000000001E-2</v>
      </c>
    </row>
    <row r="62" spans="1:113" x14ac:dyDescent="0.3">
      <c r="A62" s="25">
        <v>7537</v>
      </c>
      <c r="B62" s="25" t="s">
        <v>28</v>
      </c>
      <c r="C62" s="26" t="s">
        <v>29</v>
      </c>
      <c r="D62" s="27" t="s">
        <v>30</v>
      </c>
      <c r="E62" s="27">
        <v>50</v>
      </c>
      <c r="F62" s="27" t="s">
        <v>31</v>
      </c>
      <c r="G62" s="27" t="s">
        <v>32</v>
      </c>
      <c r="H62" s="27">
        <v>50</v>
      </c>
      <c r="I62" s="28" t="s">
        <v>33</v>
      </c>
      <c r="J62" s="27">
        <v>5501</v>
      </c>
      <c r="K62" s="27">
        <v>1994</v>
      </c>
      <c r="L62" s="30">
        <f t="shared" si="0"/>
        <v>115614.89150000006</v>
      </c>
      <c r="M62" s="29">
        <v>3378.6745000000001</v>
      </c>
      <c r="N62" s="29">
        <v>3234.1840000000002</v>
      </c>
      <c r="O62" s="29">
        <v>3205.2354999999998</v>
      </c>
      <c r="P62" s="29">
        <v>3214.4245000000001</v>
      </c>
      <c r="Q62" s="29">
        <v>3234.4434999999999</v>
      </c>
      <c r="R62" s="29">
        <v>3221.5284999999999</v>
      </c>
      <c r="S62" s="29">
        <v>3210.4789999999998</v>
      </c>
      <c r="T62" s="29">
        <v>3207.9684999999999</v>
      </c>
      <c r="U62" s="29">
        <v>3197.34</v>
      </c>
      <c r="V62" s="29">
        <v>3178.4544999999998</v>
      </c>
      <c r="W62" s="29">
        <v>3129.4434999999999</v>
      </c>
      <c r="X62" s="29">
        <v>3087.3335000000002</v>
      </c>
      <c r="Y62" s="29">
        <v>3016.7465000000002</v>
      </c>
      <c r="Z62" s="29">
        <v>2910.0650000000001</v>
      </c>
      <c r="AA62" s="29">
        <v>2812.3850000000002</v>
      </c>
      <c r="AB62" s="29">
        <v>2711.1075000000001</v>
      </c>
      <c r="AC62" s="29">
        <v>2612.2955000000002</v>
      </c>
      <c r="AD62" s="29">
        <v>2518.7505000000001</v>
      </c>
      <c r="AE62" s="29">
        <v>2428.3470000000002</v>
      </c>
      <c r="AF62" s="29">
        <v>2356.2395000000001</v>
      </c>
      <c r="AG62" s="29">
        <v>2298.6005</v>
      </c>
      <c r="AH62" s="29">
        <v>2250.9065000000001</v>
      </c>
      <c r="AI62" s="29">
        <v>2171.6015000000002</v>
      </c>
      <c r="AJ62" s="29">
        <v>2071.268</v>
      </c>
      <c r="AK62" s="29">
        <v>1996.0875000000001</v>
      </c>
      <c r="AL62" s="29">
        <v>1929.037</v>
      </c>
      <c r="AM62" s="29">
        <v>1858.8105</v>
      </c>
      <c r="AN62" s="29">
        <v>1772.1420000000001</v>
      </c>
      <c r="AO62" s="29">
        <v>1679.6765</v>
      </c>
      <c r="AP62" s="29">
        <v>1612.298</v>
      </c>
      <c r="AQ62" s="29">
        <v>1567.4090000000001</v>
      </c>
      <c r="AR62" s="29">
        <v>1533.0094999999999</v>
      </c>
      <c r="AS62" s="29">
        <v>1500.7270000000001</v>
      </c>
      <c r="AT62" s="29">
        <v>1463.6790000000001</v>
      </c>
      <c r="AU62" s="29">
        <v>1425.027</v>
      </c>
      <c r="AV62" s="29">
        <v>1387.75</v>
      </c>
      <c r="AW62" s="29">
        <v>1354.251</v>
      </c>
      <c r="AX62" s="29">
        <v>1319.444</v>
      </c>
      <c r="AY62" s="29">
        <v>1280.7474999999999</v>
      </c>
      <c r="AZ62" s="29">
        <v>1236.6234999999999</v>
      </c>
      <c r="BA62" s="29">
        <v>1184.1845000000001</v>
      </c>
      <c r="BB62" s="29">
        <v>1127.0889999999999</v>
      </c>
      <c r="BC62" s="29">
        <v>1068.4949999999999</v>
      </c>
      <c r="BD62" s="29">
        <v>1006.011</v>
      </c>
      <c r="BE62" s="29">
        <v>928.83550000000002</v>
      </c>
      <c r="BF62" s="29">
        <v>868.05650000000003</v>
      </c>
      <c r="BG62" s="29">
        <v>855.35350000000005</v>
      </c>
      <c r="BH62" s="29">
        <v>846.56</v>
      </c>
      <c r="BI62" s="29">
        <v>818.60199999999998</v>
      </c>
      <c r="BJ62" s="29">
        <v>786.45899999999995</v>
      </c>
      <c r="BK62" s="29">
        <v>753.53599999999994</v>
      </c>
      <c r="BL62" s="29">
        <v>721.80550000000005</v>
      </c>
      <c r="BM62" s="29">
        <v>692.53099999999995</v>
      </c>
      <c r="BN62" s="29">
        <v>665.779</v>
      </c>
      <c r="BO62" s="29">
        <v>641.096</v>
      </c>
      <c r="BP62" s="29">
        <v>618.09849999999994</v>
      </c>
      <c r="BQ62" s="29">
        <v>593.79899999999998</v>
      </c>
      <c r="BR62" s="29">
        <v>566.20249999999999</v>
      </c>
      <c r="BS62" s="29">
        <v>537.43550000000005</v>
      </c>
      <c r="BT62" s="29">
        <v>510.86399999999998</v>
      </c>
      <c r="BU62" s="29">
        <v>484.87700000000001</v>
      </c>
      <c r="BV62" s="29">
        <v>463.10950000000003</v>
      </c>
      <c r="BW62" s="29">
        <v>441.18900000000002</v>
      </c>
      <c r="BX62" s="29">
        <v>418.58699999999999</v>
      </c>
      <c r="BY62" s="29">
        <v>395.65449999999998</v>
      </c>
      <c r="BZ62" s="29">
        <v>373.55250000000001</v>
      </c>
      <c r="CA62" s="29">
        <v>352.42950000000002</v>
      </c>
      <c r="CB62" s="29">
        <v>332.74700000000001</v>
      </c>
      <c r="CC62" s="29">
        <v>313.50049999999999</v>
      </c>
      <c r="CD62" s="29">
        <v>293.95549999999997</v>
      </c>
      <c r="CE62" s="29">
        <v>274.49</v>
      </c>
      <c r="CF62" s="29">
        <v>255.274</v>
      </c>
      <c r="CG62" s="29">
        <v>236.1815</v>
      </c>
      <c r="CH62" s="29">
        <v>216.88149999999999</v>
      </c>
      <c r="CI62" s="29">
        <v>197.55099999999999</v>
      </c>
      <c r="CJ62" s="29">
        <v>178.642</v>
      </c>
      <c r="CK62" s="29">
        <v>160.34899999999999</v>
      </c>
      <c r="CL62" s="29">
        <v>142.96950000000001</v>
      </c>
      <c r="CM62" s="29">
        <v>126.4525</v>
      </c>
      <c r="CN62" s="29">
        <v>110.67749999999999</v>
      </c>
      <c r="CO62" s="29">
        <v>95.712500000000006</v>
      </c>
      <c r="CP62" s="29">
        <v>81.570999999999998</v>
      </c>
      <c r="CQ62" s="29">
        <v>68.348500000000001</v>
      </c>
      <c r="CR62" s="29">
        <v>56.25</v>
      </c>
      <c r="CS62" s="29">
        <v>45.423499999999997</v>
      </c>
      <c r="CT62" s="29">
        <v>35.9405</v>
      </c>
      <c r="CU62" s="29">
        <v>27.859500000000001</v>
      </c>
      <c r="CV62" s="29">
        <v>21.156500000000001</v>
      </c>
      <c r="CW62" s="29">
        <v>15.673999999999999</v>
      </c>
      <c r="CX62" s="29">
        <v>11.275</v>
      </c>
      <c r="CY62" s="29">
        <v>7.8650000000000002</v>
      </c>
      <c r="CZ62" s="29">
        <v>5.2949999999999999</v>
      </c>
      <c r="DA62" s="29">
        <v>3.4180000000000001</v>
      </c>
      <c r="DB62" s="29">
        <v>2.1110000000000002</v>
      </c>
      <c r="DC62" s="29">
        <v>1.2430000000000001</v>
      </c>
      <c r="DD62" s="29">
        <v>0.6895</v>
      </c>
      <c r="DE62" s="29">
        <v>0.35849999999999999</v>
      </c>
      <c r="DF62" s="29">
        <v>0.17299999999999999</v>
      </c>
      <c r="DG62" s="29">
        <v>7.7499999999999999E-2</v>
      </c>
      <c r="DH62" s="29">
        <v>3.0499999999999999E-2</v>
      </c>
      <c r="DI62" s="29">
        <v>1.4500000000000001E-2</v>
      </c>
    </row>
    <row r="63" spans="1:113" x14ac:dyDescent="0.3">
      <c r="A63" s="25">
        <v>7538</v>
      </c>
      <c r="B63" s="25" t="s">
        <v>28</v>
      </c>
      <c r="C63" s="26" t="s">
        <v>29</v>
      </c>
      <c r="D63" s="27" t="s">
        <v>30</v>
      </c>
      <c r="E63" s="27">
        <v>50</v>
      </c>
      <c r="F63" s="27" t="s">
        <v>31</v>
      </c>
      <c r="G63" s="27" t="s">
        <v>32</v>
      </c>
      <c r="H63" s="27">
        <v>50</v>
      </c>
      <c r="I63" s="28" t="s">
        <v>33</v>
      </c>
      <c r="J63" s="27">
        <v>5501</v>
      </c>
      <c r="K63" s="27">
        <v>1995</v>
      </c>
      <c r="L63" s="30">
        <f t="shared" si="0"/>
        <v>117793.3385</v>
      </c>
      <c r="M63" s="29">
        <v>3394.9575</v>
      </c>
      <c r="N63" s="29">
        <v>3260.2869999999998</v>
      </c>
      <c r="O63" s="29">
        <v>3194.06</v>
      </c>
      <c r="P63" s="29">
        <v>3177.6640000000002</v>
      </c>
      <c r="Q63" s="29">
        <v>3195.05</v>
      </c>
      <c r="R63" s="29">
        <v>3220.5970000000002</v>
      </c>
      <c r="S63" s="29">
        <v>3211.384</v>
      </c>
      <c r="T63" s="29">
        <v>3202.5095000000001</v>
      </c>
      <c r="U63" s="29">
        <v>3201.1205</v>
      </c>
      <c r="V63" s="29">
        <v>3191.0495000000001</v>
      </c>
      <c r="W63" s="29">
        <v>3157.114</v>
      </c>
      <c r="X63" s="29">
        <v>3105.4580000000001</v>
      </c>
      <c r="Y63" s="29">
        <v>3061.7449999999999</v>
      </c>
      <c r="Z63" s="29">
        <v>2991.0825</v>
      </c>
      <c r="AA63" s="29">
        <v>2885.3739999999998</v>
      </c>
      <c r="AB63" s="29">
        <v>2789.2280000000001</v>
      </c>
      <c r="AC63" s="29">
        <v>2690.0335</v>
      </c>
      <c r="AD63" s="29">
        <v>2593.7539999999999</v>
      </c>
      <c r="AE63" s="29">
        <v>2503.0735</v>
      </c>
      <c r="AF63" s="29">
        <v>2415.5259999999998</v>
      </c>
      <c r="AG63" s="29">
        <v>2345.8150000000001</v>
      </c>
      <c r="AH63" s="29">
        <v>2290.0239999999999</v>
      </c>
      <c r="AI63" s="29">
        <v>2243.89</v>
      </c>
      <c r="AJ63" s="29">
        <v>2166.0059999999999</v>
      </c>
      <c r="AK63" s="29">
        <v>2066.7420000000002</v>
      </c>
      <c r="AL63" s="29">
        <v>1992.1485</v>
      </c>
      <c r="AM63" s="29">
        <v>1925.1110000000001</v>
      </c>
      <c r="AN63" s="29">
        <v>1854.788</v>
      </c>
      <c r="AO63" s="29">
        <v>1767.9559999999999</v>
      </c>
      <c r="AP63" s="29">
        <v>1675.3130000000001</v>
      </c>
      <c r="AQ63" s="29">
        <v>1607.6590000000001</v>
      </c>
      <c r="AR63" s="29">
        <v>1562.374</v>
      </c>
      <c r="AS63" s="29">
        <v>1527.3955000000001</v>
      </c>
      <c r="AT63" s="29">
        <v>1494.4594999999999</v>
      </c>
      <c r="AU63" s="29">
        <v>1456.7729999999999</v>
      </c>
      <c r="AV63" s="29">
        <v>1417.4829999999999</v>
      </c>
      <c r="AW63" s="29">
        <v>1379.5619999999999</v>
      </c>
      <c r="AX63" s="29">
        <v>1345.4590000000001</v>
      </c>
      <c r="AY63" s="29">
        <v>1310.1279999999999</v>
      </c>
      <c r="AZ63" s="29">
        <v>1270.9974999999999</v>
      </c>
      <c r="BA63" s="29">
        <v>1226.5454999999999</v>
      </c>
      <c r="BB63" s="29">
        <v>1173.8544999999999</v>
      </c>
      <c r="BC63" s="29">
        <v>1116.4580000000001</v>
      </c>
      <c r="BD63" s="29">
        <v>1057.4770000000001</v>
      </c>
      <c r="BE63" s="29">
        <v>994.54300000000001</v>
      </c>
      <c r="BF63" s="29">
        <v>916.81150000000002</v>
      </c>
      <c r="BG63" s="29">
        <v>855.28700000000003</v>
      </c>
      <c r="BH63" s="29">
        <v>841.82449999999994</v>
      </c>
      <c r="BI63" s="29">
        <v>832.54549999999995</v>
      </c>
      <c r="BJ63" s="29">
        <v>804.44399999999996</v>
      </c>
      <c r="BK63" s="29">
        <v>772.41250000000002</v>
      </c>
      <c r="BL63" s="29">
        <v>739.7885</v>
      </c>
      <c r="BM63" s="29">
        <v>708.3845</v>
      </c>
      <c r="BN63" s="29">
        <v>679.39700000000005</v>
      </c>
      <c r="BO63" s="29">
        <v>652.85249999999996</v>
      </c>
      <c r="BP63" s="29">
        <v>628.24749999999995</v>
      </c>
      <c r="BQ63" s="29">
        <v>605.10299999999995</v>
      </c>
      <c r="BR63" s="29">
        <v>580.5625</v>
      </c>
      <c r="BS63" s="29">
        <v>552.79300000000001</v>
      </c>
      <c r="BT63" s="29">
        <v>523.92349999999999</v>
      </c>
      <c r="BU63" s="29">
        <v>495.53899999999999</v>
      </c>
      <c r="BV63" s="29">
        <v>473.35500000000002</v>
      </c>
      <c r="BW63" s="29">
        <v>451.0335</v>
      </c>
      <c r="BX63" s="29">
        <v>428.63900000000001</v>
      </c>
      <c r="BY63" s="29">
        <v>405.6875</v>
      </c>
      <c r="BZ63" s="29">
        <v>382.53199999999998</v>
      </c>
      <c r="CA63" s="29">
        <v>360.34949999999998</v>
      </c>
      <c r="CB63" s="29">
        <v>339.2</v>
      </c>
      <c r="CC63" s="29">
        <v>319.363</v>
      </c>
      <c r="CD63" s="29">
        <v>299.83850000000001</v>
      </c>
      <c r="CE63" s="29">
        <v>279.93849999999998</v>
      </c>
      <c r="CF63" s="29">
        <v>260.06400000000002</v>
      </c>
      <c r="CG63" s="29">
        <v>240.453</v>
      </c>
      <c r="CH63" s="29">
        <v>221.06200000000001</v>
      </c>
      <c r="CI63" s="29">
        <v>201.63749999999999</v>
      </c>
      <c r="CJ63" s="29">
        <v>182.38399999999999</v>
      </c>
      <c r="CK63" s="29">
        <v>163.7225</v>
      </c>
      <c r="CL63" s="29">
        <v>145.81649999999999</v>
      </c>
      <c r="CM63" s="29">
        <v>128.92449999999999</v>
      </c>
      <c r="CN63" s="29">
        <v>112.9905</v>
      </c>
      <c r="CO63" s="29">
        <v>97.895499999999998</v>
      </c>
      <c r="CP63" s="29">
        <v>83.695499999999996</v>
      </c>
      <c r="CQ63" s="29">
        <v>70.421999999999997</v>
      </c>
      <c r="CR63" s="29">
        <v>58.174999999999997</v>
      </c>
      <c r="CS63" s="29">
        <v>47.134500000000003</v>
      </c>
      <c r="CT63" s="29">
        <v>37.409999999999997</v>
      </c>
      <c r="CU63" s="29">
        <v>29.041</v>
      </c>
      <c r="CV63" s="29">
        <v>22.038</v>
      </c>
      <c r="CW63" s="29">
        <v>16.3445</v>
      </c>
      <c r="CX63" s="29">
        <v>11.7935</v>
      </c>
      <c r="CY63" s="29">
        <v>8.2390000000000008</v>
      </c>
      <c r="CZ63" s="29">
        <v>5.5640000000000001</v>
      </c>
      <c r="DA63" s="29">
        <v>3.6139999999999999</v>
      </c>
      <c r="DB63" s="29">
        <v>2.2435</v>
      </c>
      <c r="DC63" s="29">
        <v>1.327</v>
      </c>
      <c r="DD63" s="29">
        <v>0.74350000000000005</v>
      </c>
      <c r="DE63" s="29">
        <v>0.39150000000000001</v>
      </c>
      <c r="DF63" s="29">
        <v>0.191</v>
      </c>
      <c r="DG63" s="29">
        <v>8.6499999999999994E-2</v>
      </c>
      <c r="DH63" s="29">
        <v>3.5499999999999997E-2</v>
      </c>
      <c r="DI63" s="29">
        <v>1.7000000000000001E-2</v>
      </c>
    </row>
    <row r="64" spans="1:113" x14ac:dyDescent="0.3">
      <c r="A64" s="25">
        <v>7539</v>
      </c>
      <c r="B64" s="25" t="s">
        <v>28</v>
      </c>
      <c r="C64" s="26" t="s">
        <v>29</v>
      </c>
      <c r="D64" s="27" t="s">
        <v>30</v>
      </c>
      <c r="E64" s="27">
        <v>50</v>
      </c>
      <c r="F64" s="27" t="s">
        <v>31</v>
      </c>
      <c r="G64" s="27" t="s">
        <v>32</v>
      </c>
      <c r="H64" s="27">
        <v>50</v>
      </c>
      <c r="I64" s="28" t="s">
        <v>33</v>
      </c>
      <c r="J64" s="27">
        <v>5501</v>
      </c>
      <c r="K64" s="27">
        <v>1996</v>
      </c>
      <c r="L64" s="30">
        <f t="shared" si="0"/>
        <v>119876.868</v>
      </c>
      <c r="M64" s="29">
        <v>3390.4454999999998</v>
      </c>
      <c r="N64" s="29">
        <v>3281.7750000000001</v>
      </c>
      <c r="O64" s="29">
        <v>3222.4679999999998</v>
      </c>
      <c r="P64" s="29">
        <v>3168.6934999999999</v>
      </c>
      <c r="Q64" s="29">
        <v>3159.8074999999999</v>
      </c>
      <c r="R64" s="29">
        <v>3182.0790000000002</v>
      </c>
      <c r="S64" s="29">
        <v>3210.8040000000001</v>
      </c>
      <c r="T64" s="29">
        <v>3203.5574999999999</v>
      </c>
      <c r="U64" s="29">
        <v>3195.7249999999999</v>
      </c>
      <c r="V64" s="29">
        <v>3194.8434999999999</v>
      </c>
      <c r="W64" s="29">
        <v>3165.0385000000001</v>
      </c>
      <c r="X64" s="29">
        <v>3127.4720000000002</v>
      </c>
      <c r="Y64" s="29">
        <v>3073.672</v>
      </c>
      <c r="Z64" s="29">
        <v>3029.8225000000002</v>
      </c>
      <c r="AA64" s="29">
        <v>2960.3960000000002</v>
      </c>
      <c r="AB64" s="29">
        <v>2856.7489999999998</v>
      </c>
      <c r="AC64" s="29">
        <v>2763.3944999999999</v>
      </c>
      <c r="AD64" s="29">
        <v>2667.6244999999999</v>
      </c>
      <c r="AE64" s="29">
        <v>2575.1185</v>
      </c>
      <c r="AF64" s="29">
        <v>2488.0805</v>
      </c>
      <c r="AG64" s="29">
        <v>2403.6435000000001</v>
      </c>
      <c r="AH64" s="29">
        <v>2336.3490000000002</v>
      </c>
      <c r="AI64" s="29">
        <v>2282.5405000000001</v>
      </c>
      <c r="AJ64" s="29">
        <v>2238.0320000000002</v>
      </c>
      <c r="AK64" s="29">
        <v>2161.3969999999999</v>
      </c>
      <c r="AL64" s="29">
        <v>2062.9470000000001</v>
      </c>
      <c r="AM64" s="29">
        <v>1988.377</v>
      </c>
      <c r="AN64" s="29">
        <v>1921.1990000000001</v>
      </c>
      <c r="AO64" s="29">
        <v>1850.5975000000001</v>
      </c>
      <c r="AP64" s="29">
        <v>1763.4849999999999</v>
      </c>
      <c r="AQ64" s="29">
        <v>1670.5615</v>
      </c>
      <c r="AR64" s="29">
        <v>1602.502</v>
      </c>
      <c r="AS64" s="29">
        <v>1556.5509999999999</v>
      </c>
      <c r="AT64" s="29">
        <v>1520.7635</v>
      </c>
      <c r="AU64" s="29">
        <v>1486.9905000000001</v>
      </c>
      <c r="AV64" s="29">
        <v>1448.4735000000001</v>
      </c>
      <c r="AW64" s="29">
        <v>1408.3544999999999</v>
      </c>
      <c r="AX64" s="29">
        <v>1369.6610000000001</v>
      </c>
      <c r="AY64" s="29">
        <v>1334.8695</v>
      </c>
      <c r="AZ64" s="29">
        <v>1298.9704999999999</v>
      </c>
      <c r="BA64" s="29">
        <v>1259.3985</v>
      </c>
      <c r="BB64" s="29">
        <v>1214.585</v>
      </c>
      <c r="BC64" s="29">
        <v>1161.4949999999999</v>
      </c>
      <c r="BD64" s="29">
        <v>1103.6165000000001</v>
      </c>
      <c r="BE64" s="29">
        <v>1044.0595000000001</v>
      </c>
      <c r="BF64" s="29">
        <v>980.47749999999996</v>
      </c>
      <c r="BG64" s="29">
        <v>902.06849999999997</v>
      </c>
      <c r="BH64" s="29">
        <v>839.88049999999998</v>
      </c>
      <c r="BI64" s="29">
        <v>825.83299999999997</v>
      </c>
      <c r="BJ64" s="29">
        <v>816.32950000000005</v>
      </c>
      <c r="BK64" s="29">
        <v>788.43200000000002</v>
      </c>
      <c r="BL64" s="29">
        <v>756.84550000000002</v>
      </c>
      <c r="BM64" s="29">
        <v>724.69050000000004</v>
      </c>
      <c r="BN64" s="29">
        <v>693.69550000000004</v>
      </c>
      <c r="BO64" s="29">
        <v>665.01049999999998</v>
      </c>
      <c r="BP64" s="29">
        <v>638.60900000000004</v>
      </c>
      <c r="BQ64" s="29">
        <v>613.90750000000003</v>
      </c>
      <c r="BR64" s="29">
        <v>590.54999999999995</v>
      </c>
      <c r="BS64" s="29">
        <v>565.85149999999999</v>
      </c>
      <c r="BT64" s="29">
        <v>538.04650000000004</v>
      </c>
      <c r="BU64" s="29">
        <v>507.94850000000002</v>
      </c>
      <c r="BV64" s="29">
        <v>483.72449999999998</v>
      </c>
      <c r="BW64" s="29">
        <v>460.959</v>
      </c>
      <c r="BX64" s="29">
        <v>438.13249999999999</v>
      </c>
      <c r="BY64" s="29">
        <v>415.33949999999999</v>
      </c>
      <c r="BZ64" s="29">
        <v>392.12549999999999</v>
      </c>
      <c r="CA64" s="29">
        <v>368.9</v>
      </c>
      <c r="CB64" s="29">
        <v>346.71550000000002</v>
      </c>
      <c r="CC64" s="29">
        <v>325.4615</v>
      </c>
      <c r="CD64" s="29">
        <v>305.36649999999997</v>
      </c>
      <c r="CE64" s="29">
        <v>285.476</v>
      </c>
      <c r="CF64" s="29">
        <v>265.16849999999999</v>
      </c>
      <c r="CG64" s="29">
        <v>244.90600000000001</v>
      </c>
      <c r="CH64" s="29">
        <v>225.00049999999999</v>
      </c>
      <c r="CI64" s="29">
        <v>205.45599999999999</v>
      </c>
      <c r="CJ64" s="29">
        <v>186.06700000000001</v>
      </c>
      <c r="CK64" s="29">
        <v>167.03749999999999</v>
      </c>
      <c r="CL64" s="29">
        <v>148.74549999999999</v>
      </c>
      <c r="CM64" s="29">
        <v>131.33250000000001</v>
      </c>
      <c r="CN64" s="29">
        <v>115.027</v>
      </c>
      <c r="CO64" s="29">
        <v>99.775499999999994</v>
      </c>
      <c r="CP64" s="29">
        <v>85.468999999999994</v>
      </c>
      <c r="CQ64" s="29">
        <v>72.154499999999999</v>
      </c>
      <c r="CR64" s="29">
        <v>59.860999999999997</v>
      </c>
      <c r="CS64" s="29">
        <v>48.6875</v>
      </c>
      <c r="CT64" s="29">
        <v>38.777000000000001</v>
      </c>
      <c r="CU64" s="29">
        <v>30.198</v>
      </c>
      <c r="CV64" s="29">
        <v>22.951499999999999</v>
      </c>
      <c r="CW64" s="29">
        <v>17.012499999999999</v>
      </c>
      <c r="CX64" s="29">
        <v>12.2905</v>
      </c>
      <c r="CY64" s="29">
        <v>8.6114999999999995</v>
      </c>
      <c r="CZ64" s="29">
        <v>5.8239999999999998</v>
      </c>
      <c r="DA64" s="29">
        <v>3.7949999999999999</v>
      </c>
      <c r="DB64" s="29">
        <v>2.37</v>
      </c>
      <c r="DC64" s="29">
        <v>1.4085000000000001</v>
      </c>
      <c r="DD64" s="29">
        <v>0.79349999999999998</v>
      </c>
      <c r="DE64" s="29">
        <v>0.42149999999999999</v>
      </c>
      <c r="DF64" s="29">
        <v>0.20849999999999999</v>
      </c>
      <c r="DG64" s="29">
        <v>9.5000000000000001E-2</v>
      </c>
      <c r="DH64" s="29">
        <v>3.95E-2</v>
      </c>
      <c r="DI64" s="29">
        <v>2.1000000000000001E-2</v>
      </c>
    </row>
    <row r="65" spans="1:113" x14ac:dyDescent="0.3">
      <c r="A65" s="25">
        <v>7540</v>
      </c>
      <c r="B65" s="25" t="s">
        <v>28</v>
      </c>
      <c r="C65" s="26" t="s">
        <v>29</v>
      </c>
      <c r="D65" s="27" t="s">
        <v>30</v>
      </c>
      <c r="E65" s="27">
        <v>50</v>
      </c>
      <c r="F65" s="27" t="s">
        <v>31</v>
      </c>
      <c r="G65" s="27" t="s">
        <v>32</v>
      </c>
      <c r="H65" s="27">
        <v>50</v>
      </c>
      <c r="I65" s="28" t="s">
        <v>33</v>
      </c>
      <c r="J65" s="27">
        <v>5501</v>
      </c>
      <c r="K65" s="27">
        <v>1997</v>
      </c>
      <c r="L65" s="30">
        <f t="shared" si="0"/>
        <v>122039.22550000003</v>
      </c>
      <c r="M65" s="29">
        <v>3447.3085000000001</v>
      </c>
      <c r="N65" s="29">
        <v>3283.66</v>
      </c>
      <c r="O65" s="29">
        <v>3246.2849999999999</v>
      </c>
      <c r="P65" s="29">
        <v>3198.8319999999999</v>
      </c>
      <c r="Q65" s="29">
        <v>3152.4684999999999</v>
      </c>
      <c r="R65" s="29">
        <v>3147.9935</v>
      </c>
      <c r="S65" s="29">
        <v>3173.0135</v>
      </c>
      <c r="T65" s="29">
        <v>3203.4119999999998</v>
      </c>
      <c r="U65" s="29">
        <v>3197.1484999999998</v>
      </c>
      <c r="V65" s="29">
        <v>3189.837</v>
      </c>
      <c r="W65" s="29">
        <v>3168.8049999999998</v>
      </c>
      <c r="X65" s="29">
        <v>3135.2575000000002</v>
      </c>
      <c r="Y65" s="29">
        <v>3095.4479999999999</v>
      </c>
      <c r="Z65" s="29">
        <v>3041.5129999999999</v>
      </c>
      <c r="AA65" s="29">
        <v>2998.9065000000001</v>
      </c>
      <c r="AB65" s="29">
        <v>2931.5455000000002</v>
      </c>
      <c r="AC65" s="29">
        <v>2830.7640000000001</v>
      </c>
      <c r="AD65" s="29">
        <v>2740.904</v>
      </c>
      <c r="AE65" s="29">
        <v>2649.01</v>
      </c>
      <c r="AF65" s="29">
        <v>2560.1855</v>
      </c>
      <c r="AG65" s="29">
        <v>2476.2249999999999</v>
      </c>
      <c r="AH65" s="29">
        <v>2394.2505000000001</v>
      </c>
      <c r="AI65" s="29">
        <v>2329.0055000000002</v>
      </c>
      <c r="AJ65" s="29">
        <v>2276.8465000000001</v>
      </c>
      <c r="AK65" s="29">
        <v>2233.4765000000002</v>
      </c>
      <c r="AL65" s="29">
        <v>2157.6165000000001</v>
      </c>
      <c r="AM65" s="29">
        <v>2059.2725</v>
      </c>
      <c r="AN65" s="29">
        <v>1984.5805</v>
      </c>
      <c r="AO65" s="29">
        <v>1917.1134999999999</v>
      </c>
      <c r="AP65" s="29">
        <v>1846.175</v>
      </c>
      <c r="AQ65" s="29">
        <v>1758.7449999999999</v>
      </c>
      <c r="AR65" s="29">
        <v>1665.4704999999999</v>
      </c>
      <c r="AS65" s="29">
        <v>1596.8025</v>
      </c>
      <c r="AT65" s="29">
        <v>1550.066</v>
      </c>
      <c r="AU65" s="29">
        <v>1513.4304999999999</v>
      </c>
      <c r="AV65" s="29">
        <v>1478.8030000000001</v>
      </c>
      <c r="AW65" s="29">
        <v>1439.454</v>
      </c>
      <c r="AX65" s="29">
        <v>1398.5715</v>
      </c>
      <c r="AY65" s="29">
        <v>1359.1925000000001</v>
      </c>
      <c r="AZ65" s="29">
        <v>1323.8150000000001</v>
      </c>
      <c r="BA65" s="29">
        <v>1287.4525000000001</v>
      </c>
      <c r="BB65" s="29">
        <v>1247.4849999999999</v>
      </c>
      <c r="BC65" s="29">
        <v>1202.2170000000001</v>
      </c>
      <c r="BD65" s="29">
        <v>1148.6089999999999</v>
      </c>
      <c r="BE65" s="29">
        <v>1090.1334999999999</v>
      </c>
      <c r="BF65" s="29">
        <v>1029.8934999999999</v>
      </c>
      <c r="BG65" s="29">
        <v>965.65200000000004</v>
      </c>
      <c r="BH65" s="29">
        <v>886.76149999999996</v>
      </c>
      <c r="BI65" s="29">
        <v>824.1635</v>
      </c>
      <c r="BJ65" s="29">
        <v>809.81600000000003</v>
      </c>
      <c r="BK65" s="29">
        <v>800.39800000000002</v>
      </c>
      <c r="BL65" s="29">
        <v>772.93700000000001</v>
      </c>
      <c r="BM65" s="29">
        <v>741.81899999999996</v>
      </c>
      <c r="BN65" s="29">
        <v>710.07399999999996</v>
      </c>
      <c r="BO65" s="29">
        <v>679.38850000000002</v>
      </c>
      <c r="BP65" s="29">
        <v>650.85599999999999</v>
      </c>
      <c r="BQ65" s="29">
        <v>624.37549999999999</v>
      </c>
      <c r="BR65" s="29">
        <v>599.4905</v>
      </c>
      <c r="BS65" s="29">
        <v>575.97199999999998</v>
      </c>
      <c r="BT65" s="29">
        <v>551.20249999999999</v>
      </c>
      <c r="BU65" s="29">
        <v>521.95100000000002</v>
      </c>
      <c r="BV65" s="29">
        <v>496.32499999999999</v>
      </c>
      <c r="BW65" s="29">
        <v>471.56299999999999</v>
      </c>
      <c r="BX65" s="29">
        <v>448.29300000000001</v>
      </c>
      <c r="BY65" s="29">
        <v>425.06299999999999</v>
      </c>
      <c r="BZ65" s="29">
        <v>401.97699999999998</v>
      </c>
      <c r="CA65" s="29">
        <v>378.66849999999999</v>
      </c>
      <c r="CB65" s="29">
        <v>355.4545</v>
      </c>
      <c r="CC65" s="29">
        <v>333.19</v>
      </c>
      <c r="CD65" s="29">
        <v>311.73099999999999</v>
      </c>
      <c r="CE65" s="29">
        <v>291.29950000000002</v>
      </c>
      <c r="CF65" s="29">
        <v>271.00400000000002</v>
      </c>
      <c r="CG65" s="29">
        <v>250.322</v>
      </c>
      <c r="CH65" s="29">
        <v>229.7835</v>
      </c>
      <c r="CI65" s="29">
        <v>209.73349999999999</v>
      </c>
      <c r="CJ65" s="29">
        <v>190.19649999999999</v>
      </c>
      <c r="CK65" s="29">
        <v>170.98699999999999</v>
      </c>
      <c r="CL65" s="29">
        <v>152.29150000000001</v>
      </c>
      <c r="CM65" s="29">
        <v>134.46</v>
      </c>
      <c r="CN65" s="29">
        <v>117.6135</v>
      </c>
      <c r="CO65" s="29">
        <v>101.9675</v>
      </c>
      <c r="CP65" s="29">
        <v>87.475499999999997</v>
      </c>
      <c r="CQ65" s="29">
        <v>74.035499999999999</v>
      </c>
      <c r="CR65" s="29">
        <v>61.673999999999999</v>
      </c>
      <c r="CS65" s="29">
        <v>50.414999999999999</v>
      </c>
      <c r="CT65" s="29">
        <v>40.339500000000001</v>
      </c>
      <c r="CU65" s="29">
        <v>31.552</v>
      </c>
      <c r="CV65" s="29">
        <v>24.078499999999998</v>
      </c>
      <c r="CW65" s="29">
        <v>17.8935</v>
      </c>
      <c r="CX65" s="29">
        <v>12.9335</v>
      </c>
      <c r="CY65" s="29">
        <v>9.0835000000000008</v>
      </c>
      <c r="CZ65" s="29">
        <v>6.1689999999999996</v>
      </c>
      <c r="DA65" s="29">
        <v>4.0305</v>
      </c>
      <c r="DB65" s="29">
        <v>2.528</v>
      </c>
      <c r="DC65" s="29">
        <v>1.5135000000000001</v>
      </c>
      <c r="DD65" s="29">
        <v>0.85850000000000004</v>
      </c>
      <c r="DE65" s="29">
        <v>0.45850000000000002</v>
      </c>
      <c r="DF65" s="29">
        <v>0.22950000000000001</v>
      </c>
      <c r="DG65" s="29">
        <v>0.106</v>
      </c>
      <c r="DH65" s="29">
        <v>4.4499999999999998E-2</v>
      </c>
      <c r="DI65" s="29">
        <v>2.5999999999999999E-2</v>
      </c>
    </row>
    <row r="66" spans="1:113" x14ac:dyDescent="0.3">
      <c r="A66" s="25">
        <v>7541</v>
      </c>
      <c r="B66" s="25" t="s">
        <v>28</v>
      </c>
      <c r="C66" s="26" t="s">
        <v>29</v>
      </c>
      <c r="D66" s="27" t="s">
        <v>30</v>
      </c>
      <c r="E66" s="27">
        <v>50</v>
      </c>
      <c r="F66" s="27" t="s">
        <v>31</v>
      </c>
      <c r="G66" s="27" t="s">
        <v>32</v>
      </c>
      <c r="H66" s="27">
        <v>50</v>
      </c>
      <c r="I66" s="28" t="s">
        <v>33</v>
      </c>
      <c r="J66" s="27">
        <v>5501</v>
      </c>
      <c r="K66" s="27">
        <v>1998</v>
      </c>
      <c r="L66" s="30">
        <f t="shared" si="0"/>
        <v>124350.47099999999</v>
      </c>
      <c r="M66" s="29">
        <v>3509.8764999999999</v>
      </c>
      <c r="N66" s="29">
        <v>3345.4884999999999</v>
      </c>
      <c r="O66" s="29">
        <v>3250.5965000000001</v>
      </c>
      <c r="P66" s="29">
        <v>3224.4009999999998</v>
      </c>
      <c r="Q66" s="29">
        <v>3183.9229999999998</v>
      </c>
      <c r="R66" s="29">
        <v>3142.0650000000001</v>
      </c>
      <c r="S66" s="29">
        <v>3140.364</v>
      </c>
      <c r="T66" s="29">
        <v>3166.94</v>
      </c>
      <c r="U66" s="29">
        <v>3198.1015000000002</v>
      </c>
      <c r="V66" s="29">
        <v>3192.1985</v>
      </c>
      <c r="W66" s="29">
        <v>3164.0970000000002</v>
      </c>
      <c r="X66" s="29">
        <v>3139.1374999999998</v>
      </c>
      <c r="Y66" s="29">
        <v>3103.268</v>
      </c>
      <c r="Z66" s="29">
        <v>3063.2964999999999</v>
      </c>
      <c r="AA66" s="29">
        <v>3010.6819999999998</v>
      </c>
      <c r="AB66" s="29">
        <v>2970.2275</v>
      </c>
      <c r="AC66" s="29">
        <v>2905.8290000000002</v>
      </c>
      <c r="AD66" s="29">
        <v>2808.7015000000001</v>
      </c>
      <c r="AE66" s="29">
        <v>2722.8494999999998</v>
      </c>
      <c r="AF66" s="29">
        <v>2634.7685000000001</v>
      </c>
      <c r="AG66" s="29">
        <v>2549.0500000000002</v>
      </c>
      <c r="AH66" s="29">
        <v>2467.4989999999998</v>
      </c>
      <c r="AI66" s="29">
        <v>2387.5940000000001</v>
      </c>
      <c r="AJ66" s="29">
        <v>2324.0405000000001</v>
      </c>
      <c r="AK66" s="29">
        <v>2273.0255000000002</v>
      </c>
      <c r="AL66" s="29">
        <v>2230.3029999999999</v>
      </c>
      <c r="AM66" s="29">
        <v>2154.4960000000001</v>
      </c>
      <c r="AN66" s="29">
        <v>2056.0940000000001</v>
      </c>
      <c r="AO66" s="29">
        <v>1981.126</v>
      </c>
      <c r="AP66" s="29">
        <v>1913.3054999999999</v>
      </c>
      <c r="AQ66" s="29">
        <v>1841.9875</v>
      </c>
      <c r="AR66" s="29">
        <v>1754.1679999999999</v>
      </c>
      <c r="AS66" s="29">
        <v>1660.3340000000001</v>
      </c>
      <c r="AT66" s="29">
        <v>1590.933</v>
      </c>
      <c r="AU66" s="29">
        <v>1543.367</v>
      </c>
      <c r="AV66" s="29">
        <v>1505.8579999999999</v>
      </c>
      <c r="AW66" s="29">
        <v>1470.366</v>
      </c>
      <c r="AX66" s="29">
        <v>1430.2449999999999</v>
      </c>
      <c r="AY66" s="29">
        <v>1388.6845000000001</v>
      </c>
      <c r="AZ66" s="29">
        <v>1348.7265</v>
      </c>
      <c r="BA66" s="29">
        <v>1312.8779999999999</v>
      </c>
      <c r="BB66" s="29">
        <v>1276.1099999999999</v>
      </c>
      <c r="BC66" s="29">
        <v>1235.6645000000001</v>
      </c>
      <c r="BD66" s="29">
        <v>1189.835</v>
      </c>
      <c r="BE66" s="29">
        <v>1135.605</v>
      </c>
      <c r="BF66" s="29">
        <v>1076.4375</v>
      </c>
      <c r="BG66" s="29">
        <v>1015.5170000000001</v>
      </c>
      <c r="BH66" s="29">
        <v>950.83399999999995</v>
      </c>
      <c r="BI66" s="29">
        <v>871.75800000000004</v>
      </c>
      <c r="BJ66" s="29">
        <v>809.0865</v>
      </c>
      <c r="BK66" s="29">
        <v>794.80600000000004</v>
      </c>
      <c r="BL66" s="29">
        <v>785.75649999999996</v>
      </c>
      <c r="BM66" s="29">
        <v>758.78</v>
      </c>
      <c r="BN66" s="29">
        <v>728.08749999999998</v>
      </c>
      <c r="BO66" s="29">
        <v>696.66150000000005</v>
      </c>
      <c r="BP66" s="29">
        <v>666.14400000000001</v>
      </c>
      <c r="BQ66" s="29">
        <v>637.5675</v>
      </c>
      <c r="BR66" s="29">
        <v>610.96699999999998</v>
      </c>
      <c r="BS66" s="29">
        <v>586.00649999999996</v>
      </c>
      <c r="BT66" s="29">
        <v>562.47249999999997</v>
      </c>
      <c r="BU66" s="29">
        <v>536.21600000000001</v>
      </c>
      <c r="BV66" s="29">
        <v>511.61149999999998</v>
      </c>
      <c r="BW66" s="29">
        <v>485.53300000000002</v>
      </c>
      <c r="BX66" s="29">
        <v>460.35599999999999</v>
      </c>
      <c r="BY66" s="29">
        <v>436.71949999999998</v>
      </c>
      <c r="BZ66" s="29">
        <v>413.22050000000002</v>
      </c>
      <c r="CA66" s="29">
        <v>390.0145</v>
      </c>
      <c r="CB66" s="29">
        <v>366.69349999999997</v>
      </c>
      <c r="CC66" s="29">
        <v>343.416</v>
      </c>
      <c r="CD66" s="29">
        <v>320.98950000000002</v>
      </c>
      <c r="CE66" s="29">
        <v>299.2715</v>
      </c>
      <c r="CF66" s="29">
        <v>278.49299999999999</v>
      </c>
      <c r="CG66" s="29">
        <v>257.851</v>
      </c>
      <c r="CH66" s="29">
        <v>236.92250000000001</v>
      </c>
      <c r="CI66" s="29">
        <v>216.2595</v>
      </c>
      <c r="CJ66" s="29">
        <v>196.21350000000001</v>
      </c>
      <c r="CK66" s="29">
        <v>176.79949999999999</v>
      </c>
      <c r="CL66" s="29">
        <v>157.845</v>
      </c>
      <c r="CM66" s="29">
        <v>139.52449999999999</v>
      </c>
      <c r="CN66" s="29">
        <v>122.16800000000001</v>
      </c>
      <c r="CO66" s="29">
        <v>105.89449999999999</v>
      </c>
      <c r="CP66" s="29">
        <v>90.908000000000001</v>
      </c>
      <c r="CQ66" s="29">
        <v>77.167000000000002</v>
      </c>
      <c r="CR66" s="29">
        <v>64.566999999999993</v>
      </c>
      <c r="CS66" s="29">
        <v>53.110500000000002</v>
      </c>
      <c r="CT66" s="29">
        <v>42.808500000000002</v>
      </c>
      <c r="CU66" s="29">
        <v>33.720999999999997</v>
      </c>
      <c r="CV66" s="29">
        <v>25.918500000000002</v>
      </c>
      <c r="CW66" s="29">
        <v>19.396999999999998</v>
      </c>
      <c r="CX66" s="29">
        <v>14.103</v>
      </c>
      <c r="CY66" s="29">
        <v>9.9474999999999998</v>
      </c>
      <c r="CZ66" s="29">
        <v>6.7990000000000004</v>
      </c>
      <c r="DA66" s="29">
        <v>4.4805000000000001</v>
      </c>
      <c r="DB66" s="29">
        <v>2.8315000000000001</v>
      </c>
      <c r="DC66" s="29">
        <v>1.7115</v>
      </c>
      <c r="DD66" s="29">
        <v>0.98299999999999998</v>
      </c>
      <c r="DE66" s="29">
        <v>0.53149999999999997</v>
      </c>
      <c r="DF66" s="29">
        <v>0.26950000000000002</v>
      </c>
      <c r="DG66" s="29">
        <v>0.1265</v>
      </c>
      <c r="DH66" s="29">
        <v>5.5E-2</v>
      </c>
      <c r="DI66" s="29">
        <v>3.3500000000000002E-2</v>
      </c>
    </row>
    <row r="67" spans="1:113" x14ac:dyDescent="0.3">
      <c r="A67" s="25">
        <v>7542</v>
      </c>
      <c r="B67" s="25" t="s">
        <v>28</v>
      </c>
      <c r="C67" s="26" t="s">
        <v>29</v>
      </c>
      <c r="D67" s="27" t="s">
        <v>30</v>
      </c>
      <c r="E67" s="27">
        <v>50</v>
      </c>
      <c r="F67" s="27" t="s">
        <v>31</v>
      </c>
      <c r="G67" s="27" t="s">
        <v>32</v>
      </c>
      <c r="H67" s="27">
        <v>50</v>
      </c>
      <c r="I67" s="28" t="s">
        <v>33</v>
      </c>
      <c r="J67" s="27">
        <v>5501</v>
      </c>
      <c r="K67" s="27">
        <v>1999</v>
      </c>
      <c r="L67" s="30">
        <f t="shared" si="0"/>
        <v>126754.82399999996</v>
      </c>
      <c r="M67" s="29">
        <v>3532.17</v>
      </c>
      <c r="N67" s="29">
        <v>3413.087</v>
      </c>
      <c r="O67" s="29">
        <v>3313.8575000000001</v>
      </c>
      <c r="P67" s="29">
        <v>3230.8690000000001</v>
      </c>
      <c r="Q67" s="29">
        <v>3211.0140000000001</v>
      </c>
      <c r="R67" s="29">
        <v>3174.5225</v>
      </c>
      <c r="S67" s="29">
        <v>3135.2260000000001</v>
      </c>
      <c r="T67" s="29">
        <v>3135.009</v>
      </c>
      <c r="U67" s="29">
        <v>3162.34</v>
      </c>
      <c r="V67" s="29">
        <v>3193.8470000000002</v>
      </c>
      <c r="W67" s="29">
        <v>3165.942</v>
      </c>
      <c r="X67" s="29">
        <v>3133.6190000000001</v>
      </c>
      <c r="Y67" s="29">
        <v>3106.1605</v>
      </c>
      <c r="Z67" s="29">
        <v>3070.1320000000001</v>
      </c>
      <c r="AA67" s="29">
        <v>3031.567</v>
      </c>
      <c r="AB67" s="29">
        <v>2981.306</v>
      </c>
      <c r="AC67" s="29">
        <v>2944.0450000000001</v>
      </c>
      <c r="AD67" s="29">
        <v>2883.5484999999999</v>
      </c>
      <c r="AE67" s="29">
        <v>2790.7235000000001</v>
      </c>
      <c r="AF67" s="29">
        <v>2708.9205000000002</v>
      </c>
      <c r="AG67" s="29">
        <v>2624.1424999999999</v>
      </c>
      <c r="AH67" s="29">
        <v>2540.92</v>
      </c>
      <c r="AI67" s="29">
        <v>2461.4540000000002</v>
      </c>
      <c r="AJ67" s="29">
        <v>2383.3090000000002</v>
      </c>
      <c r="AK67" s="29">
        <v>2320.9650000000001</v>
      </c>
      <c r="AL67" s="29">
        <v>2270.6194999999998</v>
      </c>
      <c r="AM67" s="29">
        <v>2227.828</v>
      </c>
      <c r="AN67" s="29">
        <v>2151.9095000000002</v>
      </c>
      <c r="AO67" s="29">
        <v>2053.2750000000001</v>
      </c>
      <c r="AP67" s="29">
        <v>1977.954</v>
      </c>
      <c r="AQ67" s="29">
        <v>1909.7345</v>
      </c>
      <c r="AR67" s="29">
        <v>1837.9680000000001</v>
      </c>
      <c r="AS67" s="29">
        <v>1749.5374999999999</v>
      </c>
      <c r="AT67" s="29">
        <v>1654.9855</v>
      </c>
      <c r="AU67" s="29">
        <v>1584.7574999999999</v>
      </c>
      <c r="AV67" s="29">
        <v>1536.2850000000001</v>
      </c>
      <c r="AW67" s="29">
        <v>1497.848</v>
      </c>
      <c r="AX67" s="29">
        <v>1461.5205000000001</v>
      </c>
      <c r="AY67" s="29">
        <v>1420.6904999999999</v>
      </c>
      <c r="AZ67" s="29">
        <v>1378.5450000000001</v>
      </c>
      <c r="BA67" s="29">
        <v>1338.1220000000001</v>
      </c>
      <c r="BB67" s="29">
        <v>1301.866</v>
      </c>
      <c r="BC67" s="29">
        <v>1264.6155000000001</v>
      </c>
      <c r="BD67" s="29">
        <v>1223.5875000000001</v>
      </c>
      <c r="BE67" s="29">
        <v>1177.0940000000001</v>
      </c>
      <c r="BF67" s="29">
        <v>1122.1420000000001</v>
      </c>
      <c r="BG67" s="29">
        <v>1062.2809999999999</v>
      </c>
      <c r="BH67" s="29">
        <v>1000.9045</v>
      </c>
      <c r="BI67" s="29">
        <v>936.08550000000002</v>
      </c>
      <c r="BJ67" s="29">
        <v>857.16849999999999</v>
      </c>
      <c r="BK67" s="29">
        <v>794.81399999999996</v>
      </c>
      <c r="BL67" s="29">
        <v>780.91800000000001</v>
      </c>
      <c r="BM67" s="29">
        <v>772.31200000000001</v>
      </c>
      <c r="BN67" s="29">
        <v>745.78949999999998</v>
      </c>
      <c r="BO67" s="29">
        <v>715.43799999999999</v>
      </c>
      <c r="BP67" s="29">
        <v>684.19749999999999</v>
      </c>
      <c r="BQ67" s="29">
        <v>653.67399999999998</v>
      </c>
      <c r="BR67" s="29">
        <v>625.04650000000004</v>
      </c>
      <c r="BS67" s="29">
        <v>598.46</v>
      </c>
      <c r="BT67" s="29">
        <v>573.59400000000005</v>
      </c>
      <c r="BU67" s="29">
        <v>548.88499999999999</v>
      </c>
      <c r="BV67" s="29">
        <v>527.24599999999998</v>
      </c>
      <c r="BW67" s="29">
        <v>502.22399999999999</v>
      </c>
      <c r="BX67" s="29">
        <v>475.79899999999998</v>
      </c>
      <c r="BY67" s="29">
        <v>450.3245</v>
      </c>
      <c r="BZ67" s="29">
        <v>426.43849999999998</v>
      </c>
      <c r="CA67" s="29">
        <v>402.81799999999998</v>
      </c>
      <c r="CB67" s="29">
        <v>379.56450000000001</v>
      </c>
      <c r="CC67" s="29">
        <v>356.16399999999999</v>
      </c>
      <c r="CD67" s="29">
        <v>332.74799999999999</v>
      </c>
      <c r="CE67" s="29">
        <v>310.10899999999998</v>
      </c>
      <c r="CF67" s="29">
        <v>288.12</v>
      </c>
      <c r="CG67" s="29">
        <v>267.04500000000002</v>
      </c>
      <c r="CH67" s="29">
        <v>246.16749999999999</v>
      </c>
      <c r="CI67" s="29">
        <v>225.12100000000001</v>
      </c>
      <c r="CJ67" s="29">
        <v>204.45400000000001</v>
      </c>
      <c r="CK67" s="29">
        <v>184.50299999999999</v>
      </c>
      <c r="CL67" s="29">
        <v>165.2715</v>
      </c>
      <c r="CM67" s="29">
        <v>146.59800000000001</v>
      </c>
      <c r="CN67" s="29">
        <v>128.6575</v>
      </c>
      <c r="CO67" s="29">
        <v>111.77200000000001</v>
      </c>
      <c r="CP67" s="29">
        <v>96.06</v>
      </c>
      <c r="CQ67" s="29">
        <v>81.714500000000001</v>
      </c>
      <c r="CR67" s="29">
        <v>68.689499999999995</v>
      </c>
      <c r="CS67" s="29">
        <v>56.871000000000002</v>
      </c>
      <c r="CT67" s="29">
        <v>46.238500000000002</v>
      </c>
      <c r="CU67" s="29">
        <v>36.787500000000001</v>
      </c>
      <c r="CV67" s="29">
        <v>28.5595</v>
      </c>
      <c r="CW67" s="29">
        <v>21.5975</v>
      </c>
      <c r="CX67" s="29">
        <v>15.8705</v>
      </c>
      <c r="CY67" s="29">
        <v>11.3065</v>
      </c>
      <c r="CZ67" s="29">
        <v>7.7960000000000003</v>
      </c>
      <c r="DA67" s="29">
        <v>5.1959999999999997</v>
      </c>
      <c r="DB67" s="29">
        <v>3.3304999999999998</v>
      </c>
      <c r="DC67" s="29">
        <v>2.0405000000000002</v>
      </c>
      <c r="DD67" s="29">
        <v>1.1910000000000001</v>
      </c>
      <c r="DE67" s="29">
        <v>0.65749999999999997</v>
      </c>
      <c r="DF67" s="29">
        <v>0.34</v>
      </c>
      <c r="DG67" s="29">
        <v>0.16400000000000001</v>
      </c>
      <c r="DH67" s="29">
        <v>7.3499999999999996E-2</v>
      </c>
      <c r="DI67" s="29">
        <v>4.5499999999999999E-2</v>
      </c>
    </row>
    <row r="68" spans="1:113" x14ac:dyDescent="0.3">
      <c r="A68" s="25">
        <v>7543</v>
      </c>
      <c r="B68" s="25" t="s">
        <v>28</v>
      </c>
      <c r="C68" s="26" t="s">
        <v>29</v>
      </c>
      <c r="D68" s="27" t="s">
        <v>30</v>
      </c>
      <c r="E68" s="27">
        <v>50</v>
      </c>
      <c r="F68" s="27" t="s">
        <v>31</v>
      </c>
      <c r="G68" s="27" t="s">
        <v>32</v>
      </c>
      <c r="H68" s="27">
        <v>50</v>
      </c>
      <c r="I68" s="28" t="s">
        <v>33</v>
      </c>
      <c r="J68" s="27">
        <v>5501</v>
      </c>
      <c r="K68" s="27">
        <v>2000</v>
      </c>
      <c r="L68" s="30">
        <f t="shared" si="0"/>
        <v>129193.32700000003</v>
      </c>
      <c r="M68" s="29">
        <v>3556.5484999999999</v>
      </c>
      <c r="N68" s="29">
        <v>3442.6965</v>
      </c>
      <c r="O68" s="29">
        <v>3382.835</v>
      </c>
      <c r="P68" s="29">
        <v>3295.2615000000001</v>
      </c>
      <c r="Q68" s="29">
        <v>3218.9630000000002</v>
      </c>
      <c r="R68" s="29">
        <v>3202.6750000000002</v>
      </c>
      <c r="S68" s="29">
        <v>3168.3895000000002</v>
      </c>
      <c r="T68" s="29">
        <v>3130.373</v>
      </c>
      <c r="U68" s="29">
        <v>3130.7739999999999</v>
      </c>
      <c r="V68" s="29">
        <v>3158.3625000000002</v>
      </c>
      <c r="W68" s="29">
        <v>3167.35</v>
      </c>
      <c r="X68" s="29">
        <v>3135.1505000000002</v>
      </c>
      <c r="Y68" s="29">
        <v>3100.2759999999998</v>
      </c>
      <c r="Z68" s="29">
        <v>3072.6424999999999</v>
      </c>
      <c r="AA68" s="29">
        <v>3038.0680000000002</v>
      </c>
      <c r="AB68" s="29">
        <v>3001.8980000000001</v>
      </c>
      <c r="AC68" s="29">
        <v>2954.9295000000002</v>
      </c>
      <c r="AD68" s="29">
        <v>2921.6529999999998</v>
      </c>
      <c r="AE68" s="29">
        <v>2865.5120000000002</v>
      </c>
      <c r="AF68" s="29">
        <v>2776.8215</v>
      </c>
      <c r="AG68" s="29">
        <v>2698.3649999999998</v>
      </c>
      <c r="AH68" s="29">
        <v>2616.1315</v>
      </c>
      <c r="AI68" s="29">
        <v>2534.9985000000001</v>
      </c>
      <c r="AJ68" s="29">
        <v>2457.2525000000001</v>
      </c>
      <c r="AK68" s="29">
        <v>2380.34</v>
      </c>
      <c r="AL68" s="29">
        <v>2318.7064999999998</v>
      </c>
      <c r="AM68" s="29">
        <v>2268.2919999999999</v>
      </c>
      <c r="AN68" s="29">
        <v>2225.2860000000001</v>
      </c>
      <c r="AO68" s="29">
        <v>2149.0889999999999</v>
      </c>
      <c r="AP68" s="29">
        <v>2050.1624999999999</v>
      </c>
      <c r="AQ68" s="29">
        <v>1974.454</v>
      </c>
      <c r="AR68" s="29">
        <v>1905.7705000000001</v>
      </c>
      <c r="AS68" s="29">
        <v>1833.3375000000001</v>
      </c>
      <c r="AT68" s="29">
        <v>1744.146</v>
      </c>
      <c r="AU68" s="29">
        <v>1648.8015</v>
      </c>
      <c r="AV68" s="29">
        <v>1577.704</v>
      </c>
      <c r="AW68" s="29">
        <v>1528.3115</v>
      </c>
      <c r="AX68" s="29">
        <v>1489.0250000000001</v>
      </c>
      <c r="AY68" s="29">
        <v>1451.9675</v>
      </c>
      <c r="AZ68" s="29">
        <v>1410.5509999999999</v>
      </c>
      <c r="BA68" s="29">
        <v>1367.951</v>
      </c>
      <c r="BB68" s="29">
        <v>1327.1315</v>
      </c>
      <c r="BC68" s="29">
        <v>1290.3834999999999</v>
      </c>
      <c r="BD68" s="29">
        <v>1252.5325</v>
      </c>
      <c r="BE68" s="29">
        <v>1210.8064999999999</v>
      </c>
      <c r="BF68" s="29">
        <v>1163.5374999999999</v>
      </c>
      <c r="BG68" s="29">
        <v>1107.855</v>
      </c>
      <c r="BH68" s="29">
        <v>1047.52</v>
      </c>
      <c r="BI68" s="29">
        <v>985.98299999999995</v>
      </c>
      <c r="BJ68" s="29">
        <v>921.35</v>
      </c>
      <c r="BK68" s="29">
        <v>842.93600000000004</v>
      </c>
      <c r="BL68" s="29">
        <v>781.154</v>
      </c>
      <c r="BM68" s="29">
        <v>767.63750000000005</v>
      </c>
      <c r="BN68" s="29">
        <v>759.36800000000005</v>
      </c>
      <c r="BO68" s="29">
        <v>733.16700000000003</v>
      </c>
      <c r="BP68" s="29">
        <v>702.98850000000004</v>
      </c>
      <c r="BQ68" s="29">
        <v>671.73599999999999</v>
      </c>
      <c r="BR68" s="29">
        <v>641.16750000000002</v>
      </c>
      <c r="BS68" s="29">
        <v>612.56899999999996</v>
      </c>
      <c r="BT68" s="29">
        <v>586.10050000000001</v>
      </c>
      <c r="BU68" s="29">
        <v>560.3175</v>
      </c>
      <c r="BV68" s="29">
        <v>540.05449999999996</v>
      </c>
      <c r="BW68" s="29">
        <v>517.94650000000001</v>
      </c>
      <c r="BX68" s="29">
        <v>492.553</v>
      </c>
      <c r="BY68" s="29">
        <v>465.84649999999999</v>
      </c>
      <c r="BZ68" s="29">
        <v>440.1465</v>
      </c>
      <c r="CA68" s="29">
        <v>416.12349999999998</v>
      </c>
      <c r="CB68" s="29">
        <v>392.43650000000002</v>
      </c>
      <c r="CC68" s="29">
        <v>369.06599999999997</v>
      </c>
      <c r="CD68" s="29">
        <v>345.495</v>
      </c>
      <c r="CE68" s="29">
        <v>321.86750000000001</v>
      </c>
      <c r="CF68" s="29">
        <v>298.96600000000001</v>
      </c>
      <c r="CG68" s="29">
        <v>276.71050000000002</v>
      </c>
      <c r="CH68" s="29">
        <v>255.4015</v>
      </c>
      <c r="CI68" s="29">
        <v>234.37549999999999</v>
      </c>
      <c r="CJ68" s="29">
        <v>213.30600000000001</v>
      </c>
      <c r="CK68" s="29">
        <v>192.71950000000001</v>
      </c>
      <c r="CL68" s="29">
        <v>172.92850000000001</v>
      </c>
      <c r="CM68" s="29">
        <v>153.92949999999999</v>
      </c>
      <c r="CN68" s="29">
        <v>135.58150000000001</v>
      </c>
      <c r="CO68" s="29">
        <v>118.06950000000001</v>
      </c>
      <c r="CP68" s="29">
        <v>101.71</v>
      </c>
      <c r="CQ68" s="29">
        <v>86.62</v>
      </c>
      <c r="CR68" s="29">
        <v>72.971999999999994</v>
      </c>
      <c r="CS68" s="29">
        <v>60.71</v>
      </c>
      <c r="CT68" s="29">
        <v>49.704500000000003</v>
      </c>
      <c r="CU68" s="29">
        <v>39.912500000000001</v>
      </c>
      <c r="CV68" s="29">
        <v>31.3125</v>
      </c>
      <c r="CW68" s="29">
        <v>23.931000000000001</v>
      </c>
      <c r="CX68" s="29">
        <v>17.779499999999999</v>
      </c>
      <c r="CY68" s="29">
        <v>12.8095</v>
      </c>
      <c r="CZ68" s="29">
        <v>8.9254999999999995</v>
      </c>
      <c r="DA68" s="29">
        <v>6.0049999999999999</v>
      </c>
      <c r="DB68" s="29">
        <v>3.895</v>
      </c>
      <c r="DC68" s="29">
        <v>2.4209999999999998</v>
      </c>
      <c r="DD68" s="29">
        <v>1.4339999999999999</v>
      </c>
      <c r="DE68" s="29">
        <v>0.80500000000000005</v>
      </c>
      <c r="DF68" s="29">
        <v>0.42549999999999999</v>
      </c>
      <c r="DG68" s="29">
        <v>0.21</v>
      </c>
      <c r="DH68" s="29">
        <v>9.6000000000000002E-2</v>
      </c>
      <c r="DI68" s="29">
        <v>6.1499999999999999E-2</v>
      </c>
    </row>
    <row r="69" spans="1:113" x14ac:dyDescent="0.3">
      <c r="A69" s="25">
        <v>7544</v>
      </c>
      <c r="B69" s="25" t="s">
        <v>28</v>
      </c>
      <c r="C69" s="26" t="s">
        <v>29</v>
      </c>
      <c r="D69" s="27" t="s">
        <v>30</v>
      </c>
      <c r="E69" s="27">
        <v>50</v>
      </c>
      <c r="F69" s="27" t="s">
        <v>31</v>
      </c>
      <c r="G69" s="27" t="s">
        <v>32</v>
      </c>
      <c r="H69" s="27">
        <v>50</v>
      </c>
      <c r="I69" s="28" t="s">
        <v>33</v>
      </c>
      <c r="J69" s="27">
        <v>5501</v>
      </c>
      <c r="K69" s="27">
        <v>2001</v>
      </c>
      <c r="L69" s="30">
        <f t="shared" si="0"/>
        <v>131670.48400000003</v>
      </c>
      <c r="M69" s="29">
        <v>3576.9755</v>
      </c>
      <c r="N69" s="29">
        <v>3474.3110000000001</v>
      </c>
      <c r="O69" s="29">
        <v>3413.9140000000002</v>
      </c>
      <c r="P69" s="29">
        <v>3363.7584999999999</v>
      </c>
      <c r="Q69" s="29">
        <v>3283.1015000000002</v>
      </c>
      <c r="R69" s="29">
        <v>3210.9785000000002</v>
      </c>
      <c r="S69" s="29">
        <v>3197.0050000000001</v>
      </c>
      <c r="T69" s="29">
        <v>3163.915</v>
      </c>
      <c r="U69" s="29">
        <v>3126.3625000000002</v>
      </c>
      <c r="V69" s="29">
        <v>3126.8679999999999</v>
      </c>
      <c r="W69" s="29">
        <v>3143.3825000000002</v>
      </c>
      <c r="X69" s="29">
        <v>3150.3164999999999</v>
      </c>
      <c r="Y69" s="29">
        <v>3116.7705000000001</v>
      </c>
      <c r="Z69" s="29">
        <v>3081.4679999999998</v>
      </c>
      <c r="AA69" s="29">
        <v>3053.9395</v>
      </c>
      <c r="AB69" s="29">
        <v>3019.7035000000001</v>
      </c>
      <c r="AC69" s="29">
        <v>2984.0990000000002</v>
      </c>
      <c r="AD69" s="29">
        <v>2937.9740000000002</v>
      </c>
      <c r="AE69" s="29">
        <v>2905.7359999999999</v>
      </c>
      <c r="AF69" s="29">
        <v>2850.6525000000001</v>
      </c>
      <c r="AG69" s="29">
        <v>2762.8789999999999</v>
      </c>
      <c r="AH69" s="29">
        <v>2685.1489999999999</v>
      </c>
      <c r="AI69" s="29">
        <v>2603.6424999999999</v>
      </c>
      <c r="AJ69" s="29">
        <v>2523.2145</v>
      </c>
      <c r="AK69" s="29">
        <v>2446.0704999999998</v>
      </c>
      <c r="AL69" s="29">
        <v>2369.663</v>
      </c>
      <c r="AM69" s="29">
        <v>2308.2260000000001</v>
      </c>
      <c r="AN69" s="29">
        <v>2257.9580000000001</v>
      </c>
      <c r="AO69" s="29">
        <v>2215.0625</v>
      </c>
      <c r="AP69" s="29">
        <v>2139.0655000000002</v>
      </c>
      <c r="AQ69" s="29">
        <v>2040.3689999999999</v>
      </c>
      <c r="AR69" s="29">
        <v>1964.7764999999999</v>
      </c>
      <c r="AS69" s="29">
        <v>1896.08</v>
      </c>
      <c r="AT69" s="29">
        <v>1823.5905</v>
      </c>
      <c r="AU69" s="29">
        <v>1734.3955000000001</v>
      </c>
      <c r="AV69" s="29">
        <v>1639.0825</v>
      </c>
      <c r="AW69" s="29">
        <v>1567.9580000000001</v>
      </c>
      <c r="AX69" s="29">
        <v>1518.499</v>
      </c>
      <c r="AY69" s="29">
        <v>1479.1379999999999</v>
      </c>
      <c r="AZ69" s="29">
        <v>1442.03</v>
      </c>
      <c r="BA69" s="29">
        <v>1400.6025</v>
      </c>
      <c r="BB69" s="29">
        <v>1357.9794999999999</v>
      </c>
      <c r="BC69" s="29">
        <v>1317.0395000000001</v>
      </c>
      <c r="BD69" s="29">
        <v>1280.0619999999999</v>
      </c>
      <c r="BE69" s="29">
        <v>1241.8969999999999</v>
      </c>
      <c r="BF69" s="29">
        <v>1199.79</v>
      </c>
      <c r="BG69" s="29">
        <v>1152.1389999999999</v>
      </c>
      <c r="BH69" s="29">
        <v>1096.2125000000001</v>
      </c>
      <c r="BI69" s="29">
        <v>1035.7995000000001</v>
      </c>
      <c r="BJ69" s="29">
        <v>974.34950000000003</v>
      </c>
      <c r="BK69" s="29">
        <v>909.99400000000003</v>
      </c>
      <c r="BL69" s="29">
        <v>831.96550000000002</v>
      </c>
      <c r="BM69" s="29">
        <v>770.39599999999996</v>
      </c>
      <c r="BN69" s="29">
        <v>756.87099999999998</v>
      </c>
      <c r="BO69" s="29">
        <v>748.6105</v>
      </c>
      <c r="BP69" s="29">
        <v>722.45950000000005</v>
      </c>
      <c r="BQ69" s="29">
        <v>692.19449999999995</v>
      </c>
      <c r="BR69" s="29">
        <v>660.77300000000002</v>
      </c>
      <c r="BS69" s="29">
        <v>630.04750000000001</v>
      </c>
      <c r="BT69" s="29">
        <v>601.31849999999997</v>
      </c>
      <c r="BU69" s="29">
        <v>574.01700000000005</v>
      </c>
      <c r="BV69" s="29">
        <v>550.8605</v>
      </c>
      <c r="BW69" s="29">
        <v>530.07249999999999</v>
      </c>
      <c r="BX69" s="29">
        <v>507.50900000000001</v>
      </c>
      <c r="BY69" s="29">
        <v>481.7835</v>
      </c>
      <c r="BZ69" s="29">
        <v>454.84649999999999</v>
      </c>
      <c r="CA69" s="29">
        <v>429.02449999999999</v>
      </c>
      <c r="CB69" s="29">
        <v>404.9135</v>
      </c>
      <c r="CC69" s="29">
        <v>381.0795</v>
      </c>
      <c r="CD69" s="29">
        <v>357.488</v>
      </c>
      <c r="CE69" s="29">
        <v>333.654</v>
      </c>
      <c r="CF69" s="29">
        <v>309.74299999999999</v>
      </c>
      <c r="CG69" s="29">
        <v>286.55900000000003</v>
      </c>
      <c r="CH69" s="29">
        <v>264.07900000000001</v>
      </c>
      <c r="CI69" s="29">
        <v>242.6095</v>
      </c>
      <c r="CJ69" s="29">
        <v>221.52850000000001</v>
      </c>
      <c r="CK69" s="29">
        <v>200.52500000000001</v>
      </c>
      <c r="CL69" s="29">
        <v>180.0985</v>
      </c>
      <c r="CM69" s="29">
        <v>160.53899999999999</v>
      </c>
      <c r="CN69" s="29">
        <v>141.8475</v>
      </c>
      <c r="CO69" s="29">
        <v>123.91200000000001</v>
      </c>
      <c r="CP69" s="29">
        <v>106.9345</v>
      </c>
      <c r="CQ69" s="29">
        <v>91.218999999999994</v>
      </c>
      <c r="CR69" s="29">
        <v>76.873500000000007</v>
      </c>
      <c r="CS69" s="29">
        <v>64.043499999999995</v>
      </c>
      <c r="CT69" s="29">
        <v>52.651000000000003</v>
      </c>
      <c r="CU69" s="29">
        <v>42.551499999999997</v>
      </c>
      <c r="CV69" s="29">
        <v>33.677500000000002</v>
      </c>
      <c r="CW69" s="29">
        <v>25.994</v>
      </c>
      <c r="CX69" s="29">
        <v>19.501999999999999</v>
      </c>
      <c r="CY69" s="29">
        <v>14.193</v>
      </c>
      <c r="CZ69" s="29">
        <v>9.99</v>
      </c>
      <c r="DA69" s="29">
        <v>6.7835000000000001</v>
      </c>
      <c r="DB69" s="29">
        <v>4.4340000000000002</v>
      </c>
      <c r="DC69" s="29">
        <v>2.7850000000000001</v>
      </c>
      <c r="DD69" s="29">
        <v>1.67</v>
      </c>
      <c r="DE69" s="29">
        <v>0.94899999999999995</v>
      </c>
      <c r="DF69" s="29">
        <v>0.50900000000000001</v>
      </c>
      <c r="DG69" s="29">
        <v>0.255</v>
      </c>
      <c r="DH69" s="29">
        <v>0.11849999999999999</v>
      </c>
      <c r="DI69" s="29">
        <v>7.9000000000000001E-2</v>
      </c>
    </row>
    <row r="70" spans="1:113" x14ac:dyDescent="0.3">
      <c r="A70" s="25">
        <v>7545</v>
      </c>
      <c r="B70" s="25" t="s">
        <v>28</v>
      </c>
      <c r="C70" s="26" t="s">
        <v>29</v>
      </c>
      <c r="D70" s="27" t="s">
        <v>30</v>
      </c>
      <c r="E70" s="27">
        <v>50</v>
      </c>
      <c r="F70" s="27" t="s">
        <v>31</v>
      </c>
      <c r="G70" s="27" t="s">
        <v>32</v>
      </c>
      <c r="H70" s="27">
        <v>50</v>
      </c>
      <c r="I70" s="28" t="s">
        <v>33</v>
      </c>
      <c r="J70" s="27">
        <v>5501</v>
      </c>
      <c r="K70" s="27">
        <v>2002</v>
      </c>
      <c r="L70" s="30">
        <f t="shared" si="0"/>
        <v>134139.826</v>
      </c>
      <c r="M70" s="29">
        <v>3586.0569999999998</v>
      </c>
      <c r="N70" s="29">
        <v>3500.8074999999999</v>
      </c>
      <c r="O70" s="29">
        <v>3446.944</v>
      </c>
      <c r="P70" s="29">
        <v>3394.5169999999998</v>
      </c>
      <c r="Q70" s="29">
        <v>3350.4395</v>
      </c>
      <c r="R70" s="29">
        <v>3274.2424999999998</v>
      </c>
      <c r="S70" s="29">
        <v>3204.8465000000001</v>
      </c>
      <c r="T70" s="29">
        <v>3192.2465000000002</v>
      </c>
      <c r="U70" s="29">
        <v>3159.7539999999999</v>
      </c>
      <c r="V70" s="29">
        <v>3122.4225000000001</v>
      </c>
      <c r="W70" s="29">
        <v>3123.1179999999999</v>
      </c>
      <c r="X70" s="29">
        <v>3139.7359999999999</v>
      </c>
      <c r="Y70" s="29">
        <v>3146.3924999999999</v>
      </c>
      <c r="Z70" s="29">
        <v>3112.0934999999999</v>
      </c>
      <c r="AA70" s="29">
        <v>3075.4445000000001</v>
      </c>
      <c r="AB70" s="29">
        <v>3046.0160000000001</v>
      </c>
      <c r="AC70" s="29">
        <v>3009.4659999999999</v>
      </c>
      <c r="AD70" s="29">
        <v>2971.3310000000001</v>
      </c>
      <c r="AE70" s="29">
        <v>2922.7620000000002</v>
      </c>
      <c r="AF70" s="29">
        <v>2888.3584999999998</v>
      </c>
      <c r="AG70" s="29">
        <v>2831.558</v>
      </c>
      <c r="AH70" s="29">
        <v>2742.5889999999999</v>
      </c>
      <c r="AI70" s="29">
        <v>2664.1210000000001</v>
      </c>
      <c r="AJ70" s="29">
        <v>2582.299</v>
      </c>
      <c r="AK70" s="29">
        <v>2501.8764999999999</v>
      </c>
      <c r="AL70" s="29">
        <v>2424.9985000000001</v>
      </c>
      <c r="AM70" s="29">
        <v>2349.0844999999999</v>
      </c>
      <c r="AN70" s="29">
        <v>2288.261</v>
      </c>
      <c r="AO70" s="29">
        <v>2238.672</v>
      </c>
      <c r="AP70" s="29">
        <v>2196.5104999999999</v>
      </c>
      <c r="AQ70" s="29">
        <v>2121.3544999999999</v>
      </c>
      <c r="AR70" s="29">
        <v>2023.5170000000001</v>
      </c>
      <c r="AS70" s="29">
        <v>1948.694</v>
      </c>
      <c r="AT70" s="29">
        <v>1880.777</v>
      </c>
      <c r="AU70" s="29">
        <v>1809.1389999999999</v>
      </c>
      <c r="AV70" s="29">
        <v>1720.8785</v>
      </c>
      <c r="AW70" s="29">
        <v>1626.5045</v>
      </c>
      <c r="AX70" s="29">
        <v>1556.1949999999999</v>
      </c>
      <c r="AY70" s="29">
        <v>1507.4105</v>
      </c>
      <c r="AZ70" s="29">
        <v>1468.6134999999999</v>
      </c>
      <c r="BA70" s="29">
        <v>1431.9880000000001</v>
      </c>
      <c r="BB70" s="29">
        <v>1390.97</v>
      </c>
      <c r="BC70" s="29">
        <v>1348.6669999999999</v>
      </c>
      <c r="BD70" s="29">
        <v>1307.9485</v>
      </c>
      <c r="BE70" s="29">
        <v>1271.104</v>
      </c>
      <c r="BF70" s="29">
        <v>1233.0115000000001</v>
      </c>
      <c r="BG70" s="29">
        <v>1190.93</v>
      </c>
      <c r="BH70" s="29">
        <v>1143.287</v>
      </c>
      <c r="BI70" s="29">
        <v>1087.3865000000001</v>
      </c>
      <c r="BJ70" s="29">
        <v>1027.0145</v>
      </c>
      <c r="BK70" s="29">
        <v>965.61950000000002</v>
      </c>
      <c r="BL70" s="29">
        <v>901.36149999999998</v>
      </c>
      <c r="BM70" s="29">
        <v>823.44749999999999</v>
      </c>
      <c r="BN70" s="29">
        <v>761.83399999999995</v>
      </c>
      <c r="BO70" s="29">
        <v>748.08600000000001</v>
      </c>
      <c r="BP70" s="29">
        <v>739.66650000000004</v>
      </c>
      <c r="BQ70" s="29">
        <v>713.36649999999997</v>
      </c>
      <c r="BR70" s="29">
        <v>682.83450000000005</v>
      </c>
      <c r="BS70" s="29">
        <v>651.09550000000002</v>
      </c>
      <c r="BT70" s="29">
        <v>620.02499999999998</v>
      </c>
      <c r="BU70" s="29">
        <v>590.52599999999995</v>
      </c>
      <c r="BV70" s="29">
        <v>564.29949999999997</v>
      </c>
      <c r="BW70" s="29">
        <v>540.65</v>
      </c>
      <c r="BX70" s="29">
        <v>519.37049999999999</v>
      </c>
      <c r="BY70" s="29">
        <v>496.40350000000001</v>
      </c>
      <c r="BZ70" s="29">
        <v>470.41050000000001</v>
      </c>
      <c r="CA70" s="29">
        <v>443.36349999999999</v>
      </c>
      <c r="CB70" s="29">
        <v>417.47449999999998</v>
      </c>
      <c r="CC70" s="29">
        <v>393.19549999999998</v>
      </c>
      <c r="CD70" s="29">
        <v>369.11250000000001</v>
      </c>
      <c r="CE70" s="29">
        <v>345.20949999999999</v>
      </c>
      <c r="CF70" s="29">
        <v>321.048</v>
      </c>
      <c r="CG70" s="29">
        <v>296.84699999999998</v>
      </c>
      <c r="CH70" s="29">
        <v>273.44099999999997</v>
      </c>
      <c r="CI70" s="29">
        <v>250.8295</v>
      </c>
      <c r="CJ70" s="29">
        <v>229.30350000000001</v>
      </c>
      <c r="CK70" s="29">
        <v>208.26050000000001</v>
      </c>
      <c r="CL70" s="29">
        <v>187.40199999999999</v>
      </c>
      <c r="CM70" s="29">
        <v>167.20349999999999</v>
      </c>
      <c r="CN70" s="29">
        <v>147.94300000000001</v>
      </c>
      <c r="CO70" s="29">
        <v>129.63499999999999</v>
      </c>
      <c r="CP70" s="29">
        <v>112.20399999999999</v>
      </c>
      <c r="CQ70" s="29">
        <v>95.862499999999997</v>
      </c>
      <c r="CR70" s="29">
        <v>80.894999999999996</v>
      </c>
      <c r="CS70" s="29">
        <v>67.390500000000003</v>
      </c>
      <c r="CT70" s="29">
        <v>55.457500000000003</v>
      </c>
      <c r="CU70" s="29">
        <v>44.994999999999997</v>
      </c>
      <c r="CV70" s="29">
        <v>35.842500000000001</v>
      </c>
      <c r="CW70" s="29">
        <v>27.913</v>
      </c>
      <c r="CX70" s="29">
        <v>21.152000000000001</v>
      </c>
      <c r="CY70" s="29">
        <v>15.544499999999999</v>
      </c>
      <c r="CZ70" s="29">
        <v>11.052</v>
      </c>
      <c r="DA70" s="29">
        <v>7.58</v>
      </c>
      <c r="DB70" s="29">
        <v>4.9989999999999997</v>
      </c>
      <c r="DC70" s="29">
        <v>3.1635</v>
      </c>
      <c r="DD70" s="29">
        <v>1.915</v>
      </c>
      <c r="DE70" s="29">
        <v>1.1005</v>
      </c>
      <c r="DF70" s="29">
        <v>0.59650000000000003</v>
      </c>
      <c r="DG70" s="29">
        <v>0.30249999999999999</v>
      </c>
      <c r="DH70" s="29">
        <v>0.14249999999999999</v>
      </c>
      <c r="DI70" s="29">
        <v>9.7500000000000003E-2</v>
      </c>
    </row>
    <row r="71" spans="1:113" x14ac:dyDescent="0.3">
      <c r="A71" s="25">
        <v>7546</v>
      </c>
      <c r="B71" s="25" t="s">
        <v>28</v>
      </c>
      <c r="C71" s="26" t="s">
        <v>29</v>
      </c>
      <c r="D71" s="27" t="s">
        <v>30</v>
      </c>
      <c r="E71" s="27">
        <v>50</v>
      </c>
      <c r="F71" s="27" t="s">
        <v>31</v>
      </c>
      <c r="G71" s="27" t="s">
        <v>32</v>
      </c>
      <c r="H71" s="27">
        <v>50</v>
      </c>
      <c r="I71" s="28" t="s">
        <v>33</v>
      </c>
      <c r="J71" s="27">
        <v>5501</v>
      </c>
      <c r="K71" s="27">
        <v>2003</v>
      </c>
      <c r="L71" s="30">
        <f t="shared" si="0"/>
        <v>136503.20550000007</v>
      </c>
      <c r="M71" s="29">
        <v>3581.37</v>
      </c>
      <c r="N71" s="29">
        <v>3515.5590000000002</v>
      </c>
      <c r="O71" s="29">
        <v>3474.8784999999998</v>
      </c>
      <c r="P71" s="29">
        <v>3428.2995000000001</v>
      </c>
      <c r="Q71" s="29">
        <v>3380.9315000000001</v>
      </c>
      <c r="R71" s="29">
        <v>3340.5839999999998</v>
      </c>
      <c r="S71" s="29">
        <v>3266.9789999999998</v>
      </c>
      <c r="T71" s="29">
        <v>3199.2075</v>
      </c>
      <c r="U71" s="29">
        <v>3187.5055000000002</v>
      </c>
      <c r="V71" s="29">
        <v>3155.5360000000001</v>
      </c>
      <c r="W71" s="29">
        <v>3118.5520000000001</v>
      </c>
      <c r="X71" s="29">
        <v>3119.3204999999998</v>
      </c>
      <c r="Y71" s="29">
        <v>3135.5520000000001</v>
      </c>
      <c r="Z71" s="29">
        <v>3141.2669999999998</v>
      </c>
      <c r="AA71" s="29">
        <v>3105.3850000000002</v>
      </c>
      <c r="AB71" s="29">
        <v>3066.48</v>
      </c>
      <c r="AC71" s="29">
        <v>3034.2845000000002</v>
      </c>
      <c r="AD71" s="29">
        <v>2994.7375000000002</v>
      </c>
      <c r="AE71" s="29">
        <v>2953.6509999999998</v>
      </c>
      <c r="AF71" s="29">
        <v>2902.4884999999999</v>
      </c>
      <c r="AG71" s="29">
        <v>2865.9775</v>
      </c>
      <c r="AH71" s="29">
        <v>2807.6444999999999</v>
      </c>
      <c r="AI71" s="29">
        <v>2717.7455</v>
      </c>
      <c r="AJ71" s="29">
        <v>2638.8465000000001</v>
      </c>
      <c r="AK71" s="29">
        <v>2557.0219999999999</v>
      </c>
      <c r="AL71" s="29">
        <v>2476.8924999999999</v>
      </c>
      <c r="AM71" s="29">
        <v>2400.5520000000001</v>
      </c>
      <c r="AN71" s="29">
        <v>2325.4005000000002</v>
      </c>
      <c r="AO71" s="29">
        <v>2265.453</v>
      </c>
      <c r="AP71" s="29">
        <v>2216.7835</v>
      </c>
      <c r="AQ71" s="29">
        <v>2175.5515</v>
      </c>
      <c r="AR71" s="29">
        <v>2101.4025000000001</v>
      </c>
      <c r="AS71" s="29">
        <v>2004.5985000000001</v>
      </c>
      <c r="AT71" s="29">
        <v>1930.7635</v>
      </c>
      <c r="AU71" s="29">
        <v>1863.875</v>
      </c>
      <c r="AV71" s="29">
        <v>1793.3074999999999</v>
      </c>
      <c r="AW71" s="29">
        <v>1706.133</v>
      </c>
      <c r="AX71" s="29">
        <v>1612.7864999999999</v>
      </c>
      <c r="AY71" s="29">
        <v>1543.3530000000001</v>
      </c>
      <c r="AZ71" s="29">
        <v>1495.2925</v>
      </c>
      <c r="BA71" s="29">
        <v>1457.1010000000001</v>
      </c>
      <c r="BB71" s="29">
        <v>1420.9860000000001</v>
      </c>
      <c r="BC71" s="29">
        <v>1380.4014999999999</v>
      </c>
      <c r="BD71" s="29">
        <v>1338.433</v>
      </c>
      <c r="BE71" s="29">
        <v>1297.9469999999999</v>
      </c>
      <c r="BF71" s="29">
        <v>1261.242</v>
      </c>
      <c r="BG71" s="29">
        <v>1223.2225000000001</v>
      </c>
      <c r="BH71" s="29">
        <v>1181.172</v>
      </c>
      <c r="BI71" s="29">
        <v>1133.55</v>
      </c>
      <c r="BJ71" s="29">
        <v>1077.7025000000001</v>
      </c>
      <c r="BK71" s="29">
        <v>1017.414</v>
      </c>
      <c r="BL71" s="29">
        <v>956.13</v>
      </c>
      <c r="BM71" s="29">
        <v>892.04300000000001</v>
      </c>
      <c r="BN71" s="29">
        <v>814.31600000000003</v>
      </c>
      <c r="BO71" s="29">
        <v>752.70650000000001</v>
      </c>
      <c r="BP71" s="29">
        <v>738.73400000000004</v>
      </c>
      <c r="BQ71" s="29">
        <v>730.03150000000005</v>
      </c>
      <c r="BR71" s="29">
        <v>703.44200000000001</v>
      </c>
      <c r="BS71" s="29">
        <v>672.58249999999998</v>
      </c>
      <c r="BT71" s="29">
        <v>640.495</v>
      </c>
      <c r="BU71" s="29">
        <v>608.73900000000003</v>
      </c>
      <c r="BV71" s="29">
        <v>580.49599999999998</v>
      </c>
      <c r="BW71" s="29">
        <v>553.798</v>
      </c>
      <c r="BX71" s="29">
        <v>529.6925</v>
      </c>
      <c r="BY71" s="29">
        <v>507.97149999999999</v>
      </c>
      <c r="BZ71" s="29">
        <v>484.66399999999999</v>
      </c>
      <c r="CA71" s="29">
        <v>458.52350000000001</v>
      </c>
      <c r="CB71" s="29">
        <v>431.42349999999999</v>
      </c>
      <c r="CC71" s="29">
        <v>405.38799999999998</v>
      </c>
      <c r="CD71" s="29">
        <v>380.83300000000003</v>
      </c>
      <c r="CE71" s="29">
        <v>356.40449999999998</v>
      </c>
      <c r="CF71" s="29">
        <v>332.12099999999998</v>
      </c>
      <c r="CG71" s="29">
        <v>307.625</v>
      </c>
      <c r="CH71" s="29">
        <v>283.19850000000002</v>
      </c>
      <c r="CI71" s="29">
        <v>259.66750000000002</v>
      </c>
      <c r="CJ71" s="29">
        <v>237.03450000000001</v>
      </c>
      <c r="CK71" s="29">
        <v>215.54900000000001</v>
      </c>
      <c r="CL71" s="29">
        <v>194.62350000000001</v>
      </c>
      <c r="CM71" s="29">
        <v>173.98099999999999</v>
      </c>
      <c r="CN71" s="29">
        <v>154.0805</v>
      </c>
      <c r="CO71" s="29">
        <v>135.1985</v>
      </c>
      <c r="CP71" s="29">
        <v>117.37</v>
      </c>
      <c r="CQ71" s="29">
        <v>100.553</v>
      </c>
      <c r="CR71" s="29">
        <v>84.960499999999996</v>
      </c>
      <c r="CS71" s="29">
        <v>70.846999999999994</v>
      </c>
      <c r="CT71" s="29">
        <v>58.273000000000003</v>
      </c>
      <c r="CU71" s="29">
        <v>47.304499999999997</v>
      </c>
      <c r="CV71" s="29">
        <v>37.8185</v>
      </c>
      <c r="CW71" s="29">
        <v>29.641999999999999</v>
      </c>
      <c r="CX71" s="29">
        <v>22.667000000000002</v>
      </c>
      <c r="CY71" s="29">
        <v>16.825500000000002</v>
      </c>
      <c r="CZ71" s="29">
        <v>12.08</v>
      </c>
      <c r="DA71" s="29">
        <v>8.3680000000000003</v>
      </c>
      <c r="DB71" s="29">
        <v>5.5735000000000001</v>
      </c>
      <c r="DC71" s="29">
        <v>3.5569999999999999</v>
      </c>
      <c r="DD71" s="29">
        <v>2.1680000000000001</v>
      </c>
      <c r="DE71" s="29">
        <v>1.2569999999999999</v>
      </c>
      <c r="DF71" s="29">
        <v>0.6885</v>
      </c>
      <c r="DG71" s="29">
        <v>0.35299999999999998</v>
      </c>
      <c r="DH71" s="29">
        <v>0.16800000000000001</v>
      </c>
      <c r="DI71" s="29">
        <v>0.11749999999999999</v>
      </c>
    </row>
    <row r="72" spans="1:113" x14ac:dyDescent="0.3">
      <c r="A72" s="25">
        <v>7547</v>
      </c>
      <c r="B72" s="25" t="s">
        <v>28</v>
      </c>
      <c r="C72" s="26" t="s">
        <v>29</v>
      </c>
      <c r="D72" s="27" t="s">
        <v>30</v>
      </c>
      <c r="E72" s="27">
        <v>50</v>
      </c>
      <c r="F72" s="27" t="s">
        <v>31</v>
      </c>
      <c r="G72" s="27" t="s">
        <v>32</v>
      </c>
      <c r="H72" s="27">
        <v>50</v>
      </c>
      <c r="I72" s="28" t="s">
        <v>33</v>
      </c>
      <c r="J72" s="27">
        <v>5501</v>
      </c>
      <c r="K72" s="27">
        <v>2004</v>
      </c>
      <c r="L72" s="30">
        <f t="shared" si="0"/>
        <v>138789.72499999992</v>
      </c>
      <c r="M72" s="29">
        <v>3557.3139999999999</v>
      </c>
      <c r="N72" s="29">
        <v>3516.386</v>
      </c>
      <c r="O72" s="29">
        <v>3490.8519999999999</v>
      </c>
      <c r="P72" s="29">
        <v>3457.0610000000001</v>
      </c>
      <c r="Q72" s="29">
        <v>3415.1725000000001</v>
      </c>
      <c r="R72" s="29">
        <v>3370.9605000000001</v>
      </c>
      <c r="S72" s="29">
        <v>3332.8245000000002</v>
      </c>
      <c r="T72" s="29">
        <v>3260.8139999999999</v>
      </c>
      <c r="U72" s="29">
        <v>3194.1179999999999</v>
      </c>
      <c r="V72" s="29">
        <v>3183.0909999999999</v>
      </c>
      <c r="W72" s="29">
        <v>3151.5875000000001</v>
      </c>
      <c r="X72" s="29">
        <v>3114.7275</v>
      </c>
      <c r="Y72" s="29">
        <v>3115.07</v>
      </c>
      <c r="Z72" s="29">
        <v>3130.261</v>
      </c>
      <c r="AA72" s="29">
        <v>3134.2539999999999</v>
      </c>
      <c r="AB72" s="29">
        <v>3095.9875000000002</v>
      </c>
      <c r="AC72" s="29">
        <v>3054.1309999999999</v>
      </c>
      <c r="AD72" s="29">
        <v>3018.7139999999999</v>
      </c>
      <c r="AE72" s="29">
        <v>2976.0165000000002</v>
      </c>
      <c r="AF72" s="29">
        <v>2932.1095</v>
      </c>
      <c r="AG72" s="29">
        <v>2878.683</v>
      </c>
      <c r="AH72" s="29">
        <v>2840.4895000000001</v>
      </c>
      <c r="AI72" s="29">
        <v>2781.0889999999999</v>
      </c>
      <c r="AJ72" s="29">
        <v>2690.7125000000001</v>
      </c>
      <c r="AK72" s="29">
        <v>2611.7860000000001</v>
      </c>
      <c r="AL72" s="29">
        <v>2530.2835</v>
      </c>
      <c r="AM72" s="29">
        <v>2450.7125000000001</v>
      </c>
      <c r="AN72" s="29">
        <v>2375.1379999999999</v>
      </c>
      <c r="AO72" s="29">
        <v>2300.9434999999999</v>
      </c>
      <c r="AP72" s="29">
        <v>2242.027</v>
      </c>
      <c r="AQ72" s="29">
        <v>2194.3735000000001</v>
      </c>
      <c r="AR72" s="29">
        <v>2154.1289999999999</v>
      </c>
      <c r="AS72" s="29">
        <v>2081.0529999999999</v>
      </c>
      <c r="AT72" s="29">
        <v>1985.3989999999999</v>
      </c>
      <c r="AU72" s="29">
        <v>1912.6955</v>
      </c>
      <c r="AV72" s="29">
        <v>1846.9525000000001</v>
      </c>
      <c r="AW72" s="29">
        <v>1777.5025000000001</v>
      </c>
      <c r="AX72" s="29">
        <v>1691.404</v>
      </c>
      <c r="AY72" s="29">
        <v>1599.0515</v>
      </c>
      <c r="AZ72" s="29">
        <v>1530.4565</v>
      </c>
      <c r="BA72" s="29">
        <v>1483.078</v>
      </c>
      <c r="BB72" s="29">
        <v>1445.4435000000001</v>
      </c>
      <c r="BC72" s="29">
        <v>1409.7935</v>
      </c>
      <c r="BD72" s="29">
        <v>1369.5965000000001</v>
      </c>
      <c r="BE72" s="29">
        <v>1327.9190000000001</v>
      </c>
      <c r="BF72" s="29">
        <v>1287.6220000000001</v>
      </c>
      <c r="BG72" s="29">
        <v>1251.009</v>
      </c>
      <c r="BH72" s="29">
        <v>1213.0205000000001</v>
      </c>
      <c r="BI72" s="29">
        <v>1170.9704999999999</v>
      </c>
      <c r="BJ72" s="29">
        <v>1123.3530000000001</v>
      </c>
      <c r="BK72" s="29">
        <v>1067.5630000000001</v>
      </c>
      <c r="BL72" s="29">
        <v>1007.3815</v>
      </c>
      <c r="BM72" s="29">
        <v>946.25149999999996</v>
      </c>
      <c r="BN72" s="29">
        <v>882.38</v>
      </c>
      <c r="BO72" s="29">
        <v>804.87199999999996</v>
      </c>
      <c r="BP72" s="29">
        <v>743.25199999999995</v>
      </c>
      <c r="BQ72" s="29">
        <v>728.90700000000004</v>
      </c>
      <c r="BR72" s="29">
        <v>719.74749999999995</v>
      </c>
      <c r="BS72" s="29">
        <v>692.78599999999994</v>
      </c>
      <c r="BT72" s="29">
        <v>661.54650000000004</v>
      </c>
      <c r="BU72" s="29">
        <v>628.79349999999999</v>
      </c>
      <c r="BV72" s="29">
        <v>598.35400000000004</v>
      </c>
      <c r="BW72" s="29">
        <v>569.62599999999998</v>
      </c>
      <c r="BX72" s="29">
        <v>542.49099999999999</v>
      </c>
      <c r="BY72" s="29">
        <v>517.98</v>
      </c>
      <c r="BZ72" s="29">
        <v>495.87549999999999</v>
      </c>
      <c r="CA72" s="29">
        <v>472.34300000000002</v>
      </c>
      <c r="CB72" s="29">
        <v>446.11200000000002</v>
      </c>
      <c r="CC72" s="29">
        <v>418.87349999999998</v>
      </c>
      <c r="CD72" s="29">
        <v>392.57900000000001</v>
      </c>
      <c r="CE72" s="29">
        <v>367.64800000000002</v>
      </c>
      <c r="CF72" s="29">
        <v>342.80149999999998</v>
      </c>
      <c r="CG72" s="29">
        <v>318.12799999999999</v>
      </c>
      <c r="CH72" s="29">
        <v>293.36099999999999</v>
      </c>
      <c r="CI72" s="29">
        <v>268.81</v>
      </c>
      <c r="CJ72" s="29">
        <v>245.2705</v>
      </c>
      <c r="CK72" s="29">
        <v>222.71799999999999</v>
      </c>
      <c r="CL72" s="29">
        <v>201.358</v>
      </c>
      <c r="CM72" s="29">
        <v>180.6225</v>
      </c>
      <c r="CN72" s="29">
        <v>160.2705</v>
      </c>
      <c r="CO72" s="29">
        <v>140.75399999999999</v>
      </c>
      <c r="CP72" s="29">
        <v>122.354</v>
      </c>
      <c r="CQ72" s="29">
        <v>105.12649999999999</v>
      </c>
      <c r="CR72" s="29">
        <v>89.049499999999995</v>
      </c>
      <c r="CS72" s="29">
        <v>74.326999999999998</v>
      </c>
      <c r="CT72" s="29">
        <v>61.170999999999999</v>
      </c>
      <c r="CU72" s="29">
        <v>49.607999999999997</v>
      </c>
      <c r="CV72" s="29">
        <v>39.661000000000001</v>
      </c>
      <c r="CW72" s="29">
        <v>31.189</v>
      </c>
      <c r="CX72" s="29">
        <v>24.0045</v>
      </c>
      <c r="CY72" s="29">
        <v>17.984500000000001</v>
      </c>
      <c r="CZ72" s="29">
        <v>13.045</v>
      </c>
      <c r="DA72" s="29">
        <v>9.1255000000000006</v>
      </c>
      <c r="DB72" s="29">
        <v>6.1390000000000002</v>
      </c>
      <c r="DC72" s="29">
        <v>3.9569999999999999</v>
      </c>
      <c r="DD72" s="29">
        <v>2.4340000000000002</v>
      </c>
      <c r="DE72" s="29">
        <v>1.4225000000000001</v>
      </c>
      <c r="DF72" s="29">
        <v>0.78649999999999998</v>
      </c>
      <c r="DG72" s="29">
        <v>0.40849999999999997</v>
      </c>
      <c r="DH72" s="29">
        <v>0.19650000000000001</v>
      </c>
      <c r="DI72" s="29">
        <v>0.14000000000000001</v>
      </c>
    </row>
    <row r="73" spans="1:113" x14ac:dyDescent="0.3">
      <c r="A73" s="25">
        <v>7548</v>
      </c>
      <c r="B73" s="25" t="s">
        <v>28</v>
      </c>
      <c r="C73" s="26" t="s">
        <v>29</v>
      </c>
      <c r="D73" s="27" t="s">
        <v>30</v>
      </c>
      <c r="E73" s="27">
        <v>50</v>
      </c>
      <c r="F73" s="27" t="s">
        <v>31</v>
      </c>
      <c r="G73" s="27" t="s">
        <v>32</v>
      </c>
      <c r="H73" s="27">
        <v>50</v>
      </c>
      <c r="I73" s="28" t="s">
        <v>33</v>
      </c>
      <c r="J73" s="27">
        <v>5501</v>
      </c>
      <c r="K73" s="27">
        <v>2005</v>
      </c>
      <c r="L73" s="30">
        <f t="shared" si="0"/>
        <v>140912.58950000003</v>
      </c>
      <c r="M73" s="29">
        <v>3497.8505</v>
      </c>
      <c r="N73" s="29">
        <v>3497.1774999999998</v>
      </c>
      <c r="O73" s="29">
        <v>3492.4965000000002</v>
      </c>
      <c r="P73" s="29">
        <v>3473.317</v>
      </c>
      <c r="Q73" s="29">
        <v>3444.0554999999999</v>
      </c>
      <c r="R73" s="29">
        <v>3405.3609999999999</v>
      </c>
      <c r="S73" s="29">
        <v>3363.3404999999998</v>
      </c>
      <c r="T73" s="29">
        <v>3326.6435000000001</v>
      </c>
      <c r="U73" s="29">
        <v>3255.59</v>
      </c>
      <c r="V73" s="29">
        <v>3189.5174999999999</v>
      </c>
      <c r="W73" s="29">
        <v>3178.895</v>
      </c>
      <c r="X73" s="29">
        <v>3147.5239999999999</v>
      </c>
      <c r="Y73" s="29">
        <v>3110.2184999999999</v>
      </c>
      <c r="Z73" s="29">
        <v>3109.3519999999999</v>
      </c>
      <c r="AA73" s="29">
        <v>3122.529</v>
      </c>
      <c r="AB73" s="29">
        <v>3123.7489999999998</v>
      </c>
      <c r="AC73" s="29">
        <v>3082.1295</v>
      </c>
      <c r="AD73" s="29">
        <v>3036.5825</v>
      </c>
      <c r="AE73" s="29">
        <v>2997.5275000000001</v>
      </c>
      <c r="AF73" s="29">
        <v>2951.5909999999999</v>
      </c>
      <c r="AG73" s="29">
        <v>2905.0279999999998</v>
      </c>
      <c r="AH73" s="29">
        <v>2849.6585</v>
      </c>
      <c r="AI73" s="29">
        <v>2810.1934999999999</v>
      </c>
      <c r="AJ73" s="29">
        <v>2750.1689999999999</v>
      </c>
      <c r="AK73" s="29">
        <v>2659.7469999999998</v>
      </c>
      <c r="AL73" s="29">
        <v>2581.174</v>
      </c>
      <c r="AM73" s="29">
        <v>2500.3359999999998</v>
      </c>
      <c r="AN73" s="29">
        <v>2421.6439999999998</v>
      </c>
      <c r="AO73" s="29">
        <v>2347.1280000000002</v>
      </c>
      <c r="AP73" s="29">
        <v>2274.15</v>
      </c>
      <c r="AQ73" s="29">
        <v>2216.4704999999999</v>
      </c>
      <c r="AR73" s="29">
        <v>2169.9985000000001</v>
      </c>
      <c r="AS73" s="29">
        <v>2130.9065000000001</v>
      </c>
      <c r="AT73" s="29">
        <v>2059.1190000000001</v>
      </c>
      <c r="AU73" s="29">
        <v>1964.8625</v>
      </c>
      <c r="AV73" s="29">
        <v>1893.501</v>
      </c>
      <c r="AW73" s="29">
        <v>1829.0335</v>
      </c>
      <c r="AX73" s="29">
        <v>1760.771</v>
      </c>
      <c r="AY73" s="29">
        <v>1675.7860000000001</v>
      </c>
      <c r="AZ73" s="29">
        <v>1584.4559999999999</v>
      </c>
      <c r="BA73" s="29">
        <v>1516.7175</v>
      </c>
      <c r="BB73" s="29">
        <v>1470.0309999999999</v>
      </c>
      <c r="BC73" s="29">
        <v>1432.9590000000001</v>
      </c>
      <c r="BD73" s="29">
        <v>1397.7755</v>
      </c>
      <c r="BE73" s="29">
        <v>1357.9675</v>
      </c>
      <c r="BF73" s="29">
        <v>1316.58</v>
      </c>
      <c r="BG73" s="29">
        <v>1276.462</v>
      </c>
      <c r="BH73" s="29">
        <v>1239.93</v>
      </c>
      <c r="BI73" s="29">
        <v>1201.9690000000001</v>
      </c>
      <c r="BJ73" s="29">
        <v>1159.925</v>
      </c>
      <c r="BK73" s="29">
        <v>1112.337</v>
      </c>
      <c r="BL73" s="29">
        <v>1056.6465000000001</v>
      </c>
      <c r="BM73" s="29">
        <v>996.63649999999996</v>
      </c>
      <c r="BN73" s="29">
        <v>935.72400000000005</v>
      </c>
      <c r="BO73" s="29">
        <v>872.11950000000002</v>
      </c>
      <c r="BP73" s="29">
        <v>794.84199999999998</v>
      </c>
      <c r="BQ73" s="29">
        <v>733.09249999999997</v>
      </c>
      <c r="BR73" s="29">
        <v>718.20650000000001</v>
      </c>
      <c r="BS73" s="29">
        <v>708.49649999999997</v>
      </c>
      <c r="BT73" s="29">
        <v>681.11099999999999</v>
      </c>
      <c r="BU73" s="29">
        <v>649.28800000000001</v>
      </c>
      <c r="BV73" s="29">
        <v>617.9615</v>
      </c>
      <c r="BW73" s="29">
        <v>587.01499999999999</v>
      </c>
      <c r="BX73" s="29">
        <v>557.83199999999999</v>
      </c>
      <c r="BY73" s="29">
        <v>530.31349999999998</v>
      </c>
      <c r="BZ73" s="29">
        <v>505.45600000000002</v>
      </c>
      <c r="CA73" s="29">
        <v>483.08249999999998</v>
      </c>
      <c r="CB73" s="29">
        <v>459.3775</v>
      </c>
      <c r="CC73" s="29">
        <v>432.9615</v>
      </c>
      <c r="CD73" s="29">
        <v>405.46850000000001</v>
      </c>
      <c r="CE73" s="29">
        <v>378.81150000000002</v>
      </c>
      <c r="CF73" s="29">
        <v>353.42349999999999</v>
      </c>
      <c r="CG73" s="29">
        <v>328.14449999999999</v>
      </c>
      <c r="CH73" s="29">
        <v>303.142</v>
      </c>
      <c r="CI73" s="29">
        <v>278.209</v>
      </c>
      <c r="CJ73" s="29">
        <v>253.65649999999999</v>
      </c>
      <c r="CK73" s="29">
        <v>230.21850000000001</v>
      </c>
      <c r="CL73" s="29">
        <v>207.83799999999999</v>
      </c>
      <c r="CM73" s="29">
        <v>186.679</v>
      </c>
      <c r="CN73" s="29">
        <v>166.21350000000001</v>
      </c>
      <c r="CO73" s="29">
        <v>146.244</v>
      </c>
      <c r="CP73" s="29">
        <v>127.22499999999999</v>
      </c>
      <c r="CQ73" s="29">
        <v>109.441</v>
      </c>
      <c r="CR73" s="29">
        <v>92.953000000000003</v>
      </c>
      <c r="CS73" s="29">
        <v>77.754999999999995</v>
      </c>
      <c r="CT73" s="29">
        <v>64.024000000000001</v>
      </c>
      <c r="CU73" s="29">
        <v>51.923499999999997</v>
      </c>
      <c r="CV73" s="29">
        <v>41.4435</v>
      </c>
      <c r="CW73" s="29">
        <v>32.57</v>
      </c>
      <c r="CX73" s="29">
        <v>25.138999999999999</v>
      </c>
      <c r="CY73" s="29">
        <v>18.953499999999998</v>
      </c>
      <c r="CZ73" s="29">
        <v>13.877000000000001</v>
      </c>
      <c r="DA73" s="29">
        <v>9.8079999999999998</v>
      </c>
      <c r="DB73" s="29">
        <v>6.6619999999999999</v>
      </c>
      <c r="DC73" s="29">
        <v>4.3369999999999997</v>
      </c>
      <c r="DD73" s="29">
        <v>2.6949999999999998</v>
      </c>
      <c r="DE73" s="29">
        <v>1.5905</v>
      </c>
      <c r="DF73" s="29">
        <v>0.88749999999999996</v>
      </c>
      <c r="DG73" s="29">
        <v>0.46600000000000003</v>
      </c>
      <c r="DH73" s="29">
        <v>0.22750000000000001</v>
      </c>
      <c r="DI73" s="29">
        <v>0.16700000000000001</v>
      </c>
    </row>
    <row r="74" spans="1:113" x14ac:dyDescent="0.3">
      <c r="A74" s="25">
        <v>7549</v>
      </c>
      <c r="B74" s="25" t="s">
        <v>28</v>
      </c>
      <c r="C74" s="26" t="s">
        <v>29</v>
      </c>
      <c r="D74" s="27" t="s">
        <v>30</v>
      </c>
      <c r="E74" s="27">
        <v>50</v>
      </c>
      <c r="F74" s="27" t="s">
        <v>31</v>
      </c>
      <c r="G74" s="27" t="s">
        <v>32</v>
      </c>
      <c r="H74" s="27">
        <v>50</v>
      </c>
      <c r="I74" s="28" t="s">
        <v>33</v>
      </c>
      <c r="J74" s="27">
        <v>5501</v>
      </c>
      <c r="K74" s="27">
        <v>2006</v>
      </c>
      <c r="L74" s="30">
        <f t="shared" si="0"/>
        <v>142628.83100000009</v>
      </c>
      <c r="M74" s="29">
        <v>3419.3764999999999</v>
      </c>
      <c r="N74" s="29">
        <v>3440.5149999999999</v>
      </c>
      <c r="O74" s="29">
        <v>3472.4485</v>
      </c>
      <c r="P74" s="29">
        <v>3473.8020000000001</v>
      </c>
      <c r="Q74" s="29">
        <v>3459.0715</v>
      </c>
      <c r="R74" s="29">
        <v>3433.0239999999999</v>
      </c>
      <c r="S74" s="29">
        <v>3396.5625</v>
      </c>
      <c r="T74" s="29">
        <v>3356.0329999999999</v>
      </c>
      <c r="U74" s="29">
        <v>3320.3175000000001</v>
      </c>
      <c r="V74" s="29">
        <v>3249.9850000000001</v>
      </c>
      <c r="W74" s="29">
        <v>3184.4690000000001</v>
      </c>
      <c r="X74" s="29">
        <v>3173.9430000000002</v>
      </c>
      <c r="Y74" s="29">
        <v>3141.8885</v>
      </c>
      <c r="Z74" s="29">
        <v>3102.8724999999999</v>
      </c>
      <c r="AA74" s="29">
        <v>3099.0790000000002</v>
      </c>
      <c r="AB74" s="29">
        <v>3108.2109999999998</v>
      </c>
      <c r="AC74" s="29">
        <v>3104.56</v>
      </c>
      <c r="AD74" s="29">
        <v>3057.6705000000002</v>
      </c>
      <c r="AE74" s="29">
        <v>3006.8969999999999</v>
      </c>
      <c r="AF74" s="29">
        <v>2963.1345000000001</v>
      </c>
      <c r="AG74" s="29">
        <v>2913.3490000000002</v>
      </c>
      <c r="AH74" s="29">
        <v>2863.902</v>
      </c>
      <c r="AI74" s="29">
        <v>2806.6689999999999</v>
      </c>
      <c r="AJ74" s="29">
        <v>2766.2510000000002</v>
      </c>
      <c r="AK74" s="29">
        <v>2706.078</v>
      </c>
      <c r="AL74" s="29">
        <v>2616.1759999999999</v>
      </c>
      <c r="AM74" s="29">
        <v>2538.587</v>
      </c>
      <c r="AN74" s="29">
        <v>2459.0974999999999</v>
      </c>
      <c r="AO74" s="29">
        <v>2381.9895000000001</v>
      </c>
      <c r="AP74" s="29">
        <v>2309.2334999999998</v>
      </c>
      <c r="AQ74" s="29">
        <v>2238.136</v>
      </c>
      <c r="AR74" s="29">
        <v>2182.3200000000002</v>
      </c>
      <c r="AS74" s="29">
        <v>2137.6444999999999</v>
      </c>
      <c r="AT74" s="29">
        <v>2100.3544999999999</v>
      </c>
      <c r="AU74" s="29">
        <v>2030.5264999999999</v>
      </c>
      <c r="AV74" s="29">
        <v>1938.2850000000001</v>
      </c>
      <c r="AW74" s="29">
        <v>1868.7764999999999</v>
      </c>
      <c r="AX74" s="29">
        <v>1806.008</v>
      </c>
      <c r="AY74" s="29">
        <v>1739.2985000000001</v>
      </c>
      <c r="AZ74" s="29">
        <v>1655.7570000000001</v>
      </c>
      <c r="BA74" s="29">
        <v>1565.749</v>
      </c>
      <c r="BB74" s="29">
        <v>1499.1389999999999</v>
      </c>
      <c r="BC74" s="29">
        <v>1453.3869999999999</v>
      </c>
      <c r="BD74" s="29">
        <v>1417.0944999999999</v>
      </c>
      <c r="BE74" s="29">
        <v>1382.5764999999999</v>
      </c>
      <c r="BF74" s="29">
        <v>1343.34</v>
      </c>
      <c r="BG74" s="29">
        <v>1302.4005</v>
      </c>
      <c r="BH74" s="29">
        <v>1262.604</v>
      </c>
      <c r="BI74" s="29">
        <v>1226.2845</v>
      </c>
      <c r="BJ74" s="29">
        <v>1188.4804999999999</v>
      </c>
      <c r="BK74" s="29">
        <v>1146.576</v>
      </c>
      <c r="BL74" s="29">
        <v>1099.1595</v>
      </c>
      <c r="BM74" s="29">
        <v>1043.731</v>
      </c>
      <c r="BN74" s="29">
        <v>984.04849999999999</v>
      </c>
      <c r="BO74" s="29">
        <v>923.49</v>
      </c>
      <c r="BP74" s="29">
        <v>860.23800000000006</v>
      </c>
      <c r="BQ74" s="29">
        <v>783.14750000000004</v>
      </c>
      <c r="BR74" s="29">
        <v>721.17650000000003</v>
      </c>
      <c r="BS74" s="29">
        <v>705.697</v>
      </c>
      <c r="BT74" s="29">
        <v>695.404</v>
      </c>
      <c r="BU74" s="29">
        <v>667.55399999999997</v>
      </c>
      <c r="BV74" s="29">
        <v>637.83050000000003</v>
      </c>
      <c r="BW74" s="29">
        <v>605.94550000000004</v>
      </c>
      <c r="BX74" s="29">
        <v>574.51599999999996</v>
      </c>
      <c r="BY74" s="29">
        <v>544.93100000000004</v>
      </c>
      <c r="BZ74" s="29">
        <v>517.08799999999997</v>
      </c>
      <c r="CA74" s="29">
        <v>492.00349999999997</v>
      </c>
      <c r="CB74" s="29">
        <v>469.411</v>
      </c>
      <c r="CC74" s="29">
        <v>445.42700000000002</v>
      </c>
      <c r="CD74" s="29">
        <v>418.69799999999998</v>
      </c>
      <c r="CE74" s="29">
        <v>390.8365</v>
      </c>
      <c r="CF74" s="29">
        <v>363.73</v>
      </c>
      <c r="CG74" s="29">
        <v>337.86399999999998</v>
      </c>
      <c r="CH74" s="29">
        <v>312.21100000000001</v>
      </c>
      <c r="CI74" s="29">
        <v>286.988</v>
      </c>
      <c r="CJ74" s="29">
        <v>262.01749999999998</v>
      </c>
      <c r="CK74" s="29">
        <v>237.58349999999999</v>
      </c>
      <c r="CL74" s="29">
        <v>214.34549999999999</v>
      </c>
      <c r="CM74" s="29">
        <v>192.22499999999999</v>
      </c>
      <c r="CN74" s="29">
        <v>171.35599999999999</v>
      </c>
      <c r="CO74" s="29">
        <v>151.26249999999999</v>
      </c>
      <c r="CP74" s="29">
        <v>131.80500000000001</v>
      </c>
      <c r="CQ74" s="29">
        <v>113.4345</v>
      </c>
      <c r="CR74" s="29">
        <v>96.426500000000004</v>
      </c>
      <c r="CS74" s="29">
        <v>80.841999999999999</v>
      </c>
      <c r="CT74" s="29">
        <v>66.67</v>
      </c>
      <c r="CU74" s="29">
        <v>54.055</v>
      </c>
      <c r="CV74" s="29">
        <v>43.109000000000002</v>
      </c>
      <c r="CW74" s="29">
        <v>33.787999999999997</v>
      </c>
      <c r="CX74" s="29">
        <v>26.034500000000001</v>
      </c>
      <c r="CY74" s="29">
        <v>19.6675</v>
      </c>
      <c r="CZ74" s="29">
        <v>14.481999999999999</v>
      </c>
      <c r="DA74" s="29">
        <v>10.3285</v>
      </c>
      <c r="DB74" s="29">
        <v>7.085</v>
      </c>
      <c r="DC74" s="29">
        <v>4.6539999999999999</v>
      </c>
      <c r="DD74" s="29">
        <v>2.9175</v>
      </c>
      <c r="DE74" s="29">
        <v>1.738</v>
      </c>
      <c r="DF74" s="29">
        <v>0.97899999999999998</v>
      </c>
      <c r="DG74" s="29">
        <v>0.51800000000000002</v>
      </c>
      <c r="DH74" s="29">
        <v>0.25650000000000001</v>
      </c>
      <c r="DI74" s="29">
        <v>0.19350000000000001</v>
      </c>
    </row>
    <row r="75" spans="1:113" x14ac:dyDescent="0.3">
      <c r="A75" s="25">
        <v>7550</v>
      </c>
      <c r="B75" s="25" t="s">
        <v>28</v>
      </c>
      <c r="C75" s="26" t="s">
        <v>29</v>
      </c>
      <c r="D75" s="27" t="s">
        <v>30</v>
      </c>
      <c r="E75" s="27">
        <v>50</v>
      </c>
      <c r="F75" s="27" t="s">
        <v>31</v>
      </c>
      <c r="G75" s="27" t="s">
        <v>32</v>
      </c>
      <c r="H75" s="27">
        <v>50</v>
      </c>
      <c r="I75" s="28" t="s">
        <v>33</v>
      </c>
      <c r="J75" s="27">
        <v>5501</v>
      </c>
      <c r="K75" s="27">
        <v>2007</v>
      </c>
      <c r="L75" s="30">
        <f t="shared" si="0"/>
        <v>144135.93400000004</v>
      </c>
      <c r="M75" s="29">
        <v>3357.5990000000002</v>
      </c>
      <c r="N75" s="29">
        <v>3366.0839999999998</v>
      </c>
      <c r="O75" s="29">
        <v>3416.3845000000001</v>
      </c>
      <c r="P75" s="29">
        <v>3453.8760000000002</v>
      </c>
      <c r="Q75" s="29">
        <v>3459.3960000000002</v>
      </c>
      <c r="R75" s="29">
        <v>3447.6824999999999</v>
      </c>
      <c r="S75" s="29">
        <v>3423.6779999999999</v>
      </c>
      <c r="T75" s="29">
        <v>3388.5479999999998</v>
      </c>
      <c r="U75" s="29">
        <v>3348.9180000000001</v>
      </c>
      <c r="V75" s="29">
        <v>3313.9095000000002</v>
      </c>
      <c r="W75" s="29">
        <v>3244.2959999999998</v>
      </c>
      <c r="X75" s="29">
        <v>3179.06</v>
      </c>
      <c r="Y75" s="29">
        <v>3167.7894999999999</v>
      </c>
      <c r="Z75" s="29">
        <v>3133.864</v>
      </c>
      <c r="AA75" s="29">
        <v>3091.6754999999998</v>
      </c>
      <c r="AB75" s="29">
        <v>3083.4115000000002</v>
      </c>
      <c r="AC75" s="29">
        <v>3087.134</v>
      </c>
      <c r="AD75" s="29">
        <v>3077.64</v>
      </c>
      <c r="AE75" s="29">
        <v>3025.0275000000001</v>
      </c>
      <c r="AF75" s="29">
        <v>2969.0645</v>
      </c>
      <c r="AG75" s="29">
        <v>2921.0194999999999</v>
      </c>
      <c r="AH75" s="29">
        <v>2868.05</v>
      </c>
      <c r="AI75" s="29">
        <v>2816.5045</v>
      </c>
      <c r="AJ75" s="29">
        <v>2758.2249999999999</v>
      </c>
      <c r="AK75" s="29">
        <v>2717.6190000000001</v>
      </c>
      <c r="AL75" s="29">
        <v>2657.9630000000002</v>
      </c>
      <c r="AM75" s="29">
        <v>2569.1565000000001</v>
      </c>
      <c r="AN75" s="29">
        <v>2493.049</v>
      </c>
      <c r="AO75" s="29">
        <v>2415.3325</v>
      </c>
      <c r="AP75" s="29">
        <v>2340.16</v>
      </c>
      <c r="AQ75" s="29">
        <v>2269.4259999999999</v>
      </c>
      <c r="AR75" s="29">
        <v>2200.4115000000002</v>
      </c>
      <c r="AS75" s="29">
        <v>2146.6410000000001</v>
      </c>
      <c r="AT75" s="29">
        <v>2103.9769999999999</v>
      </c>
      <c r="AU75" s="29">
        <v>2068.73</v>
      </c>
      <c r="AV75" s="29">
        <v>2001.07</v>
      </c>
      <c r="AW75" s="29">
        <v>1910.9690000000001</v>
      </c>
      <c r="AX75" s="29">
        <v>1843.3615</v>
      </c>
      <c r="AY75" s="29">
        <v>1782.3045</v>
      </c>
      <c r="AZ75" s="29">
        <v>1717.1420000000001</v>
      </c>
      <c r="BA75" s="29">
        <v>1635.0319999999999</v>
      </c>
      <c r="BB75" s="29">
        <v>1546.3335</v>
      </c>
      <c r="BC75" s="29">
        <v>1480.83</v>
      </c>
      <c r="BD75" s="29">
        <v>1435.9815000000001</v>
      </c>
      <c r="BE75" s="29">
        <v>1400.4355</v>
      </c>
      <c r="BF75" s="29">
        <v>1366.5474999999999</v>
      </c>
      <c r="BG75" s="29">
        <v>1327.8444999999999</v>
      </c>
      <c r="BH75" s="29">
        <v>1287.316</v>
      </c>
      <c r="BI75" s="29">
        <v>1247.8035</v>
      </c>
      <c r="BJ75" s="29">
        <v>1211.6685</v>
      </c>
      <c r="BK75" s="29">
        <v>1174.0035</v>
      </c>
      <c r="BL75" s="29">
        <v>1132.2474999999999</v>
      </c>
      <c r="BM75" s="29">
        <v>1085.0385000000001</v>
      </c>
      <c r="BN75" s="29">
        <v>1029.9179999999999</v>
      </c>
      <c r="BO75" s="29">
        <v>970.60149999999999</v>
      </c>
      <c r="BP75" s="29">
        <v>910.39099999999996</v>
      </c>
      <c r="BQ75" s="29">
        <v>847.35749999999996</v>
      </c>
      <c r="BR75" s="29">
        <v>770.29300000000001</v>
      </c>
      <c r="BS75" s="29">
        <v>708.00450000000001</v>
      </c>
      <c r="BT75" s="29">
        <v>691.80849999999998</v>
      </c>
      <c r="BU75" s="29">
        <v>680.73800000000006</v>
      </c>
      <c r="BV75" s="29">
        <v>655.22050000000002</v>
      </c>
      <c r="BW75" s="29">
        <v>624.84</v>
      </c>
      <c r="BX75" s="29">
        <v>592.41099999999994</v>
      </c>
      <c r="BY75" s="29">
        <v>560.54549999999995</v>
      </c>
      <c r="BZ75" s="29">
        <v>530.61500000000001</v>
      </c>
      <c r="CA75" s="29">
        <v>502.57350000000002</v>
      </c>
      <c r="CB75" s="29">
        <v>477.31650000000002</v>
      </c>
      <c r="CC75" s="29">
        <v>454.3845</v>
      </c>
      <c r="CD75" s="29">
        <v>429.97199999999998</v>
      </c>
      <c r="CE75" s="29">
        <v>402.79750000000001</v>
      </c>
      <c r="CF75" s="29">
        <v>374.471</v>
      </c>
      <c r="CG75" s="29">
        <v>346.88799999999998</v>
      </c>
      <c r="CH75" s="29">
        <v>320.60149999999999</v>
      </c>
      <c r="CI75" s="29">
        <v>294.68650000000002</v>
      </c>
      <c r="CJ75" s="29">
        <v>269.37950000000001</v>
      </c>
      <c r="CK75" s="29">
        <v>244.501</v>
      </c>
      <c r="CL75" s="29">
        <v>220.303</v>
      </c>
      <c r="CM75" s="29">
        <v>197.37200000000001</v>
      </c>
      <c r="CN75" s="29">
        <v>175.61750000000001</v>
      </c>
      <c r="CO75" s="29">
        <v>155.161</v>
      </c>
      <c r="CP75" s="29">
        <v>135.5915</v>
      </c>
      <c r="CQ75" s="29">
        <v>116.824</v>
      </c>
      <c r="CR75" s="29">
        <v>99.297499999999999</v>
      </c>
      <c r="CS75" s="29">
        <v>83.262500000000003</v>
      </c>
      <c r="CT75" s="29">
        <v>68.766000000000005</v>
      </c>
      <c r="CU75" s="29">
        <v>55.783499999999997</v>
      </c>
      <c r="CV75" s="29">
        <v>44.421500000000002</v>
      </c>
      <c r="CW75" s="29">
        <v>34.738500000000002</v>
      </c>
      <c r="CX75" s="29">
        <v>26.652000000000001</v>
      </c>
      <c r="CY75" s="29">
        <v>20.0655</v>
      </c>
      <c r="CZ75" s="29">
        <v>14.782</v>
      </c>
      <c r="DA75" s="29">
        <v>10.589</v>
      </c>
      <c r="DB75" s="29">
        <v>7.3224999999999998</v>
      </c>
      <c r="DC75" s="29">
        <v>4.8514999999999997</v>
      </c>
      <c r="DD75" s="29">
        <v>3.0630000000000002</v>
      </c>
      <c r="DE75" s="29">
        <v>1.837</v>
      </c>
      <c r="DF75" s="29">
        <v>1.042</v>
      </c>
      <c r="DG75" s="29">
        <v>0.55549999999999999</v>
      </c>
      <c r="DH75" s="29">
        <v>0.27700000000000002</v>
      </c>
      <c r="DI75" s="29">
        <v>0.21149999999999999</v>
      </c>
    </row>
    <row r="76" spans="1:113" x14ac:dyDescent="0.3">
      <c r="A76" s="25">
        <v>7551</v>
      </c>
      <c r="B76" s="25" t="s">
        <v>28</v>
      </c>
      <c r="C76" s="26" t="s">
        <v>29</v>
      </c>
      <c r="D76" s="27" t="s">
        <v>30</v>
      </c>
      <c r="E76" s="27">
        <v>50</v>
      </c>
      <c r="F76" s="27" t="s">
        <v>31</v>
      </c>
      <c r="G76" s="27" t="s">
        <v>32</v>
      </c>
      <c r="H76" s="27">
        <v>50</v>
      </c>
      <c r="I76" s="28" t="s">
        <v>33</v>
      </c>
      <c r="J76" s="27">
        <v>5501</v>
      </c>
      <c r="K76" s="27">
        <v>2008</v>
      </c>
      <c r="L76" s="30">
        <f t="shared" si="0"/>
        <v>145421.31800000006</v>
      </c>
      <c r="M76" s="29">
        <v>3288.7485000000001</v>
      </c>
      <c r="N76" s="29">
        <v>3307.6095</v>
      </c>
      <c r="O76" s="29">
        <v>3342.473</v>
      </c>
      <c r="P76" s="29">
        <v>3397.9650000000001</v>
      </c>
      <c r="Q76" s="29">
        <v>3439.3404999999998</v>
      </c>
      <c r="R76" s="29">
        <v>3447.7085000000002</v>
      </c>
      <c r="S76" s="29">
        <v>3437.9034999999999</v>
      </c>
      <c r="T76" s="29">
        <v>3415.1190000000001</v>
      </c>
      <c r="U76" s="29">
        <v>3380.8155000000002</v>
      </c>
      <c r="V76" s="29">
        <v>3341.8685</v>
      </c>
      <c r="W76" s="29">
        <v>3307.5590000000002</v>
      </c>
      <c r="X76" s="29">
        <v>3238.3074999999999</v>
      </c>
      <c r="Y76" s="29">
        <v>3172.3854999999999</v>
      </c>
      <c r="Z76" s="29">
        <v>3159.0345000000002</v>
      </c>
      <c r="AA76" s="29">
        <v>3121.5985000000001</v>
      </c>
      <c r="AB76" s="29">
        <v>3074.5070000000001</v>
      </c>
      <c r="AC76" s="29">
        <v>3060.2285000000002</v>
      </c>
      <c r="AD76" s="29">
        <v>3057.431</v>
      </c>
      <c r="AE76" s="29">
        <v>3041.5574999999999</v>
      </c>
      <c r="AF76" s="29">
        <v>2983.2325000000001</v>
      </c>
      <c r="AG76" s="29">
        <v>2922.5189999999998</v>
      </c>
      <c r="AH76" s="29">
        <v>2870.902</v>
      </c>
      <c r="AI76" s="29">
        <v>2815.6060000000002</v>
      </c>
      <c r="AJ76" s="29">
        <v>2762.8604999999998</v>
      </c>
      <c r="AK76" s="29">
        <v>2704.3850000000002</v>
      </c>
      <c r="AL76" s="29">
        <v>2664.3380000000002</v>
      </c>
      <c r="AM76" s="29">
        <v>2605.8525</v>
      </c>
      <c r="AN76" s="29">
        <v>2518.7080000000001</v>
      </c>
      <c r="AO76" s="29">
        <v>2444.5725000000002</v>
      </c>
      <c r="AP76" s="29">
        <v>2369.0365000000002</v>
      </c>
      <c r="AQ76" s="29">
        <v>2296.11</v>
      </c>
      <c r="AR76" s="29">
        <v>2227.64</v>
      </c>
      <c r="AS76" s="29">
        <v>2160.9279999999999</v>
      </c>
      <c r="AT76" s="29">
        <v>2109.4564999999998</v>
      </c>
      <c r="AU76" s="29">
        <v>2069.0810000000001</v>
      </c>
      <c r="AV76" s="29">
        <v>2036.1105</v>
      </c>
      <c r="AW76" s="29">
        <v>1970.7645</v>
      </c>
      <c r="AX76" s="29">
        <v>1882.866</v>
      </c>
      <c r="AY76" s="29">
        <v>1817.1859999999999</v>
      </c>
      <c r="AZ76" s="29">
        <v>1757.8440000000001</v>
      </c>
      <c r="BA76" s="29">
        <v>1694.2249999999999</v>
      </c>
      <c r="BB76" s="29">
        <v>1613.5374999999999</v>
      </c>
      <c r="BC76" s="29">
        <v>1526.1355000000001</v>
      </c>
      <c r="BD76" s="29">
        <v>1461.72</v>
      </c>
      <c r="BE76" s="29">
        <v>1417.752</v>
      </c>
      <c r="BF76" s="29">
        <v>1382.925</v>
      </c>
      <c r="BG76" s="29">
        <v>1349.6389999999999</v>
      </c>
      <c r="BH76" s="29">
        <v>1311.4435000000001</v>
      </c>
      <c r="BI76" s="29">
        <v>1271.3015</v>
      </c>
      <c r="BJ76" s="29">
        <v>1232.0585000000001</v>
      </c>
      <c r="BK76" s="29">
        <v>1196.0995</v>
      </c>
      <c r="BL76" s="29">
        <v>1158.5925</v>
      </c>
      <c r="BM76" s="29">
        <v>1117.0245</v>
      </c>
      <c r="BN76" s="29">
        <v>1070.0735</v>
      </c>
      <c r="BO76" s="29">
        <v>1015.302</v>
      </c>
      <c r="BP76" s="29">
        <v>956.34799999999996</v>
      </c>
      <c r="BQ76" s="29">
        <v>896.33900000000006</v>
      </c>
      <c r="BR76" s="29">
        <v>833.35350000000005</v>
      </c>
      <c r="BS76" s="29">
        <v>756.245</v>
      </c>
      <c r="BT76" s="29">
        <v>693.56</v>
      </c>
      <c r="BU76" s="29">
        <v>676.46849999999995</v>
      </c>
      <c r="BV76" s="29">
        <v>667.76099999999997</v>
      </c>
      <c r="BW76" s="29">
        <v>641.47149999999999</v>
      </c>
      <c r="BX76" s="29">
        <v>610.45849999999996</v>
      </c>
      <c r="BY76" s="29">
        <v>577.54250000000002</v>
      </c>
      <c r="BZ76" s="29">
        <v>545.31150000000002</v>
      </c>
      <c r="CA76" s="29">
        <v>515.17750000000001</v>
      </c>
      <c r="CB76" s="29">
        <v>487.00349999999997</v>
      </c>
      <c r="CC76" s="29">
        <v>461.45650000000001</v>
      </c>
      <c r="CD76" s="29">
        <v>438.03100000000001</v>
      </c>
      <c r="CE76" s="29">
        <v>413.04950000000002</v>
      </c>
      <c r="CF76" s="29">
        <v>385.33100000000002</v>
      </c>
      <c r="CG76" s="29">
        <v>356.52350000000001</v>
      </c>
      <c r="CH76" s="29">
        <v>328.54199999999997</v>
      </c>
      <c r="CI76" s="29">
        <v>301.96350000000001</v>
      </c>
      <c r="CJ76" s="29">
        <v>275.94</v>
      </c>
      <c r="CK76" s="29">
        <v>250.6925</v>
      </c>
      <c r="CL76" s="29">
        <v>226.03700000000001</v>
      </c>
      <c r="CM76" s="29">
        <v>202.18799999999999</v>
      </c>
      <c r="CN76" s="29">
        <v>179.67599999999999</v>
      </c>
      <c r="CO76" s="29">
        <v>158.41800000000001</v>
      </c>
      <c r="CP76" s="29">
        <v>138.53</v>
      </c>
      <c r="CQ76" s="29">
        <v>119.6675</v>
      </c>
      <c r="CR76" s="29">
        <v>101.79</v>
      </c>
      <c r="CS76" s="29">
        <v>85.305000000000007</v>
      </c>
      <c r="CT76" s="29">
        <v>70.427499999999995</v>
      </c>
      <c r="CU76" s="29">
        <v>57.177500000000002</v>
      </c>
      <c r="CV76" s="29">
        <v>45.513500000000001</v>
      </c>
      <c r="CW76" s="29">
        <v>35.499499999999998</v>
      </c>
      <c r="CX76" s="29">
        <v>27.14</v>
      </c>
      <c r="CY76" s="29">
        <v>20.314</v>
      </c>
      <c r="CZ76" s="29">
        <v>14.891</v>
      </c>
      <c r="DA76" s="29">
        <v>10.657</v>
      </c>
      <c r="DB76" s="29">
        <v>7.3955000000000002</v>
      </c>
      <c r="DC76" s="29">
        <v>4.9359999999999999</v>
      </c>
      <c r="DD76" s="29">
        <v>3.1389999999999998</v>
      </c>
      <c r="DE76" s="29">
        <v>1.8915</v>
      </c>
      <c r="DF76" s="29">
        <v>1.0780000000000001</v>
      </c>
      <c r="DG76" s="29">
        <v>0.57750000000000001</v>
      </c>
      <c r="DH76" s="29">
        <v>0.28849999999999998</v>
      </c>
      <c r="DI76" s="29">
        <v>0.222</v>
      </c>
    </row>
    <row r="77" spans="1:113" x14ac:dyDescent="0.3">
      <c r="A77" s="25">
        <v>7552</v>
      </c>
      <c r="B77" s="25" t="s">
        <v>28</v>
      </c>
      <c r="C77" s="26" t="s">
        <v>29</v>
      </c>
      <c r="D77" s="27" t="s">
        <v>30</v>
      </c>
      <c r="E77" s="27">
        <v>50</v>
      </c>
      <c r="F77" s="27" t="s">
        <v>31</v>
      </c>
      <c r="G77" s="27" t="s">
        <v>32</v>
      </c>
      <c r="H77" s="27">
        <v>50</v>
      </c>
      <c r="I77" s="28" t="s">
        <v>33</v>
      </c>
      <c r="J77" s="27">
        <v>5501</v>
      </c>
      <c r="K77" s="27">
        <v>2009</v>
      </c>
      <c r="L77" s="30">
        <f t="shared" si="0"/>
        <v>146706.80999999997</v>
      </c>
      <c r="M77" s="29">
        <v>3201.7584999999999</v>
      </c>
      <c r="N77" s="29">
        <v>3243.7959999999998</v>
      </c>
      <c r="O77" s="29">
        <v>3286.1370000000002</v>
      </c>
      <c r="P77" s="29">
        <v>3325.8325</v>
      </c>
      <c r="Q77" s="29">
        <v>3384.7635</v>
      </c>
      <c r="R77" s="29">
        <v>3428.665</v>
      </c>
      <c r="S77" s="29">
        <v>3438.7730000000001</v>
      </c>
      <c r="T77" s="29">
        <v>3430.0875000000001</v>
      </c>
      <c r="U77" s="29">
        <v>3408.0239999999999</v>
      </c>
      <c r="V77" s="29">
        <v>3374.2514999999999</v>
      </c>
      <c r="W77" s="29">
        <v>3335.7629999999999</v>
      </c>
      <c r="X77" s="29">
        <v>3301.6484999999998</v>
      </c>
      <c r="Y77" s="29">
        <v>3231.8589999999999</v>
      </c>
      <c r="Z77" s="29">
        <v>3164.1705000000002</v>
      </c>
      <c r="AA77" s="29">
        <v>3147.5889999999999</v>
      </c>
      <c r="AB77" s="29">
        <v>3105.65</v>
      </c>
      <c r="AC77" s="29">
        <v>3053.0680000000002</v>
      </c>
      <c r="AD77" s="29">
        <v>3032.76</v>
      </c>
      <c r="AE77" s="29">
        <v>3024.038</v>
      </c>
      <c r="AF77" s="29">
        <v>3002.8710000000001</v>
      </c>
      <c r="AG77" s="29">
        <v>2940.2159999999999</v>
      </c>
      <c r="AH77" s="29">
        <v>2876.2159999999999</v>
      </c>
      <c r="AI77" s="29">
        <v>2822.4295000000002</v>
      </c>
      <c r="AJ77" s="29">
        <v>2766.0355</v>
      </c>
      <c r="AK77" s="29">
        <v>2713.0754999999999</v>
      </c>
      <c r="AL77" s="29">
        <v>2655.123</v>
      </c>
      <c r="AM77" s="29">
        <v>2616.1210000000001</v>
      </c>
      <c r="AN77" s="29">
        <v>2559.1</v>
      </c>
      <c r="AO77" s="29">
        <v>2473.7615000000001</v>
      </c>
      <c r="AP77" s="29">
        <v>2401.6035000000002</v>
      </c>
      <c r="AQ77" s="29">
        <v>2328.1315</v>
      </c>
      <c r="AR77" s="29">
        <v>2257.2444999999998</v>
      </c>
      <c r="AS77" s="29">
        <v>2190.8065000000001</v>
      </c>
      <c r="AT77" s="29">
        <v>2126.212</v>
      </c>
      <c r="AU77" s="29">
        <v>2076.8885</v>
      </c>
      <c r="AV77" s="29">
        <v>2038.6155000000001</v>
      </c>
      <c r="AW77" s="29">
        <v>2007.6595</v>
      </c>
      <c r="AX77" s="29">
        <v>1944.3074999999999</v>
      </c>
      <c r="AY77" s="29">
        <v>1858.2815000000001</v>
      </c>
      <c r="AZ77" s="29">
        <v>1794.204</v>
      </c>
      <c r="BA77" s="29">
        <v>1736.2695000000001</v>
      </c>
      <c r="BB77" s="29">
        <v>1673.8965000000001</v>
      </c>
      <c r="BC77" s="29">
        <v>1594.3565000000001</v>
      </c>
      <c r="BD77" s="29">
        <v>1508.0005000000001</v>
      </c>
      <c r="BE77" s="29">
        <v>1444.441</v>
      </c>
      <c r="BF77" s="29">
        <v>1401.1365000000001</v>
      </c>
      <c r="BG77" s="29">
        <v>1366.8230000000001</v>
      </c>
      <c r="BH77" s="29">
        <v>1333.952</v>
      </c>
      <c r="BI77" s="29">
        <v>1296.0989999999999</v>
      </c>
      <c r="BJ77" s="29">
        <v>1256.201</v>
      </c>
      <c r="BK77" s="29">
        <v>1217.106</v>
      </c>
      <c r="BL77" s="29">
        <v>1181.2339999999999</v>
      </c>
      <c r="BM77" s="29">
        <v>1143.8240000000001</v>
      </c>
      <c r="BN77" s="29">
        <v>1102.4005</v>
      </c>
      <c r="BO77" s="29">
        <v>1055.6569999999999</v>
      </c>
      <c r="BP77" s="29">
        <v>1001.1435</v>
      </c>
      <c r="BQ77" s="29">
        <v>942.32150000000001</v>
      </c>
      <c r="BR77" s="29">
        <v>882.26599999999996</v>
      </c>
      <c r="BS77" s="29">
        <v>819.197</v>
      </c>
      <c r="BT77" s="29">
        <v>741.95349999999996</v>
      </c>
      <c r="BU77" s="29">
        <v>678.74649999999997</v>
      </c>
      <c r="BV77" s="29">
        <v>663.57950000000005</v>
      </c>
      <c r="BW77" s="29">
        <v>653.79300000000001</v>
      </c>
      <c r="BX77" s="29">
        <v>626.77149999999995</v>
      </c>
      <c r="BY77" s="29">
        <v>595.19799999999998</v>
      </c>
      <c r="BZ77" s="29">
        <v>561.88099999999997</v>
      </c>
      <c r="CA77" s="29">
        <v>529.44399999999996</v>
      </c>
      <c r="CB77" s="29">
        <v>499.18299999999999</v>
      </c>
      <c r="CC77" s="29">
        <v>470.76749999999998</v>
      </c>
      <c r="CD77" s="29">
        <v>444.78750000000002</v>
      </c>
      <c r="CE77" s="29">
        <v>420.73599999999999</v>
      </c>
      <c r="CF77" s="29">
        <v>395.09449999999998</v>
      </c>
      <c r="CG77" s="29">
        <v>366.83150000000001</v>
      </c>
      <c r="CH77" s="29">
        <v>337.64249999999998</v>
      </c>
      <c r="CI77" s="29">
        <v>309.41250000000002</v>
      </c>
      <c r="CJ77" s="29">
        <v>282.709</v>
      </c>
      <c r="CK77" s="29">
        <v>256.73149999999998</v>
      </c>
      <c r="CL77" s="29">
        <v>231.67250000000001</v>
      </c>
      <c r="CM77" s="29">
        <v>207.3475</v>
      </c>
      <c r="CN77" s="29">
        <v>183.95599999999999</v>
      </c>
      <c r="CO77" s="29">
        <v>161.98599999999999</v>
      </c>
      <c r="CP77" s="29">
        <v>141.369</v>
      </c>
      <c r="CQ77" s="29">
        <v>122.217</v>
      </c>
      <c r="CR77" s="29">
        <v>104.2415</v>
      </c>
      <c r="CS77" s="29">
        <v>87.429500000000004</v>
      </c>
      <c r="CT77" s="29">
        <v>72.141000000000005</v>
      </c>
      <c r="CU77" s="29">
        <v>58.545499999999997</v>
      </c>
      <c r="CV77" s="29">
        <v>46.634500000000003</v>
      </c>
      <c r="CW77" s="29">
        <v>36.347499999999997</v>
      </c>
      <c r="CX77" s="29">
        <v>27.702000000000002</v>
      </c>
      <c r="CY77" s="29">
        <v>20.648499999999999</v>
      </c>
      <c r="CZ77" s="29">
        <v>15.036</v>
      </c>
      <c r="DA77" s="29">
        <v>10.6995</v>
      </c>
      <c r="DB77" s="29">
        <v>7.4145000000000003</v>
      </c>
      <c r="DC77" s="29">
        <v>4.9664999999999999</v>
      </c>
      <c r="DD77" s="29">
        <v>3.1804999999999999</v>
      </c>
      <c r="DE77" s="29">
        <v>1.9279999999999999</v>
      </c>
      <c r="DF77" s="29">
        <v>1.103</v>
      </c>
      <c r="DG77" s="29">
        <v>0.59250000000000003</v>
      </c>
      <c r="DH77" s="29">
        <v>0.29699999999999999</v>
      </c>
      <c r="DI77" s="29">
        <v>0.22900000000000001</v>
      </c>
    </row>
    <row r="78" spans="1:113" x14ac:dyDescent="0.3">
      <c r="A78" s="25">
        <v>7553</v>
      </c>
      <c r="B78" s="25" t="s">
        <v>28</v>
      </c>
      <c r="C78" s="26" t="s">
        <v>29</v>
      </c>
      <c r="D78" s="27" t="s">
        <v>30</v>
      </c>
      <c r="E78" s="27">
        <v>50</v>
      </c>
      <c r="F78" s="27" t="s">
        <v>31</v>
      </c>
      <c r="G78" s="27" t="s">
        <v>32</v>
      </c>
      <c r="H78" s="27">
        <v>50</v>
      </c>
      <c r="I78" s="28" t="s">
        <v>33</v>
      </c>
      <c r="J78" s="27">
        <v>5501</v>
      </c>
      <c r="K78" s="27">
        <v>2010</v>
      </c>
      <c r="L78" s="30">
        <f t="shared" si="0"/>
        <v>148391.13949999996</v>
      </c>
      <c r="M78" s="29">
        <v>3113.4274999999998</v>
      </c>
      <c r="N78" s="29">
        <v>3164.7959999999998</v>
      </c>
      <c r="O78" s="29">
        <v>3227.1</v>
      </c>
      <c r="P78" s="29">
        <v>3273.6424999999999</v>
      </c>
      <c r="Q78" s="29">
        <v>3316.1534999999999</v>
      </c>
      <c r="R78" s="29">
        <v>3376.9904999999999</v>
      </c>
      <c r="S78" s="29">
        <v>3422.1725000000001</v>
      </c>
      <c r="T78" s="29">
        <v>3433.0970000000002</v>
      </c>
      <c r="U78" s="29">
        <v>3424.9025000000001</v>
      </c>
      <c r="V78" s="29">
        <v>3403.154</v>
      </c>
      <c r="W78" s="29">
        <v>3369.6309999999999</v>
      </c>
      <c r="X78" s="29">
        <v>3331.2114999999999</v>
      </c>
      <c r="Y78" s="29">
        <v>3296.7914999999998</v>
      </c>
      <c r="Z78" s="29">
        <v>3226.1455000000001</v>
      </c>
      <c r="AA78" s="29">
        <v>3156.7489999999998</v>
      </c>
      <c r="AB78" s="29">
        <v>3137.5754999999999</v>
      </c>
      <c r="AC78" s="29">
        <v>3092.4724999999999</v>
      </c>
      <c r="AD78" s="29">
        <v>3036.422</v>
      </c>
      <c r="AE78" s="29">
        <v>3012.6379999999999</v>
      </c>
      <c r="AF78" s="29">
        <v>3000.8054999999999</v>
      </c>
      <c r="AG78" s="29">
        <v>2977.1224999999999</v>
      </c>
      <c r="AH78" s="29">
        <v>2912.6179999999999</v>
      </c>
      <c r="AI78" s="29">
        <v>2847.3705</v>
      </c>
      <c r="AJ78" s="29">
        <v>2792.9315000000001</v>
      </c>
      <c r="AK78" s="29">
        <v>2736.404</v>
      </c>
      <c r="AL78" s="29">
        <v>2683.6864999999998</v>
      </c>
      <c r="AM78" s="29">
        <v>2626.2874999999999</v>
      </c>
      <c r="AN78" s="29">
        <v>2588.0255000000002</v>
      </c>
      <c r="AO78" s="29">
        <v>2531.92</v>
      </c>
      <c r="AP78" s="29">
        <v>2447.6390000000001</v>
      </c>
      <c r="AQ78" s="29">
        <v>2376.5574999999999</v>
      </c>
      <c r="AR78" s="29">
        <v>2304.1514999999999</v>
      </c>
      <c r="AS78" s="29">
        <v>2234.2930000000001</v>
      </c>
      <c r="AT78" s="29">
        <v>2168.9414999999999</v>
      </c>
      <c r="AU78" s="29">
        <v>2105.5765000000001</v>
      </c>
      <c r="AV78" s="29">
        <v>2057.5065</v>
      </c>
      <c r="AW78" s="29">
        <v>2020.4090000000001</v>
      </c>
      <c r="AX78" s="29">
        <v>1990.53</v>
      </c>
      <c r="AY78" s="29">
        <v>1928.261</v>
      </c>
      <c r="AZ78" s="29">
        <v>1843.239</v>
      </c>
      <c r="BA78" s="29">
        <v>1779.9570000000001</v>
      </c>
      <c r="BB78" s="29">
        <v>1722.6755000000001</v>
      </c>
      <c r="BC78" s="29">
        <v>1660.8525</v>
      </c>
      <c r="BD78" s="29">
        <v>1581.8215</v>
      </c>
      <c r="BE78" s="29">
        <v>1495.9265</v>
      </c>
      <c r="BF78" s="29">
        <v>1432.6845000000001</v>
      </c>
      <c r="BG78" s="29">
        <v>1389.5505000000001</v>
      </c>
      <c r="BH78" s="29">
        <v>1355.3019999999999</v>
      </c>
      <c r="BI78" s="29">
        <v>1322.442</v>
      </c>
      <c r="BJ78" s="29">
        <v>1284.5740000000001</v>
      </c>
      <c r="BK78" s="29">
        <v>1244.6079999999999</v>
      </c>
      <c r="BL78" s="29">
        <v>1205.3955000000001</v>
      </c>
      <c r="BM78" s="29">
        <v>1169.3885</v>
      </c>
      <c r="BN78" s="29">
        <v>1131.884</v>
      </c>
      <c r="BO78" s="29">
        <v>1090.415</v>
      </c>
      <c r="BP78" s="29">
        <v>1043.6569999999999</v>
      </c>
      <c r="BQ78" s="29">
        <v>989.05349999999999</v>
      </c>
      <c r="BR78" s="29">
        <v>930.0095</v>
      </c>
      <c r="BS78" s="29">
        <v>869.6825</v>
      </c>
      <c r="BT78" s="29">
        <v>806.35799999999995</v>
      </c>
      <c r="BU78" s="29">
        <v>728.63900000000001</v>
      </c>
      <c r="BV78" s="29">
        <v>666.62199999999996</v>
      </c>
      <c r="BW78" s="29">
        <v>650.28200000000004</v>
      </c>
      <c r="BX78" s="29">
        <v>639.48699999999997</v>
      </c>
      <c r="BY78" s="29">
        <v>611.83299999999997</v>
      </c>
      <c r="BZ78" s="29">
        <v>579.80499999999995</v>
      </c>
      <c r="CA78" s="29">
        <v>546.26199999999994</v>
      </c>
      <c r="CB78" s="29">
        <v>513.70500000000004</v>
      </c>
      <c r="CC78" s="29">
        <v>483.214</v>
      </c>
      <c r="CD78" s="29">
        <v>454.43</v>
      </c>
      <c r="CE78" s="29">
        <v>427.90750000000003</v>
      </c>
      <c r="CF78" s="29">
        <v>403.16399999999999</v>
      </c>
      <c r="CG78" s="29">
        <v>376.88499999999999</v>
      </c>
      <c r="CH78" s="29">
        <v>348.19549999999998</v>
      </c>
      <c r="CI78" s="29">
        <v>318.79000000000002</v>
      </c>
      <c r="CJ78" s="29">
        <v>290.48700000000002</v>
      </c>
      <c r="CK78" s="29">
        <v>263.81349999999998</v>
      </c>
      <c r="CL78" s="29">
        <v>238.006</v>
      </c>
      <c r="CM78" s="29">
        <v>213.23400000000001</v>
      </c>
      <c r="CN78" s="29">
        <v>189.33699999999999</v>
      </c>
      <c r="CO78" s="29">
        <v>166.501</v>
      </c>
      <c r="CP78" s="29">
        <v>145.191</v>
      </c>
      <c r="CQ78" s="29">
        <v>125.34650000000001</v>
      </c>
      <c r="CR78" s="29">
        <v>107.07250000000001</v>
      </c>
      <c r="CS78" s="29">
        <v>90.116500000000002</v>
      </c>
      <c r="CT78" s="29">
        <v>74.474500000000006</v>
      </c>
      <c r="CU78" s="29">
        <v>60.451999999999998</v>
      </c>
      <c r="CV78" s="29">
        <v>48.1755</v>
      </c>
      <c r="CW78" s="29">
        <v>37.605499999999999</v>
      </c>
      <c r="CX78" s="29">
        <v>28.659500000000001</v>
      </c>
      <c r="CY78" s="29">
        <v>21.309000000000001</v>
      </c>
      <c r="CZ78" s="29">
        <v>15.4625</v>
      </c>
      <c r="DA78" s="29">
        <v>10.936</v>
      </c>
      <c r="DB78" s="29">
        <v>7.5395000000000003</v>
      </c>
      <c r="DC78" s="29">
        <v>5.0490000000000004</v>
      </c>
      <c r="DD78" s="29">
        <v>3.2505000000000002</v>
      </c>
      <c r="DE78" s="29">
        <v>1.9884999999999999</v>
      </c>
      <c r="DF78" s="29">
        <v>1.147</v>
      </c>
      <c r="DG78" s="29">
        <v>0.62050000000000005</v>
      </c>
      <c r="DH78" s="29">
        <v>0.3135</v>
      </c>
      <c r="DI78" s="29">
        <v>0.2445</v>
      </c>
    </row>
    <row r="79" spans="1:113" x14ac:dyDescent="0.3">
      <c r="A79" s="25">
        <v>7554</v>
      </c>
      <c r="B79" s="25" t="s">
        <v>28</v>
      </c>
      <c r="C79" s="26" t="s">
        <v>29</v>
      </c>
      <c r="D79" s="27" t="s">
        <v>30</v>
      </c>
      <c r="E79" s="27">
        <v>50</v>
      </c>
      <c r="F79" s="27" t="s">
        <v>31</v>
      </c>
      <c r="G79" s="27" t="s">
        <v>32</v>
      </c>
      <c r="H79" s="27">
        <v>50</v>
      </c>
      <c r="I79" s="28" t="s">
        <v>33</v>
      </c>
      <c r="J79" s="27">
        <v>5501</v>
      </c>
      <c r="K79" s="27">
        <v>2011</v>
      </c>
      <c r="L79" s="30">
        <f t="shared" si="0"/>
        <v>150211.00550000006</v>
      </c>
      <c r="M79" s="29">
        <v>3031.7125000000001</v>
      </c>
      <c r="N79" s="29">
        <v>3081.5095000000001</v>
      </c>
      <c r="O79" s="29">
        <v>3150.6185</v>
      </c>
      <c r="P79" s="29">
        <v>3216.7984999999999</v>
      </c>
      <c r="Q79" s="29">
        <v>3265.8735000000001</v>
      </c>
      <c r="R79" s="29">
        <v>3310.027</v>
      </c>
      <c r="S79" s="29">
        <v>3371.8670000000002</v>
      </c>
      <c r="T79" s="29">
        <v>3417.6255000000001</v>
      </c>
      <c r="U79" s="29">
        <v>3428.864</v>
      </c>
      <c r="V79" s="29">
        <v>3420.8705</v>
      </c>
      <c r="W79" s="29">
        <v>3399.3425000000002</v>
      </c>
      <c r="X79" s="29">
        <v>3365.8724999999999</v>
      </c>
      <c r="Y79" s="29">
        <v>3327.1334999999999</v>
      </c>
      <c r="Z79" s="29">
        <v>3292.0610000000001</v>
      </c>
      <c r="AA79" s="29">
        <v>3220.3595</v>
      </c>
      <c r="AB79" s="29">
        <v>3149.3364999999999</v>
      </c>
      <c r="AC79" s="29">
        <v>3127.9994999999999</v>
      </c>
      <c r="AD79" s="29">
        <v>3080.5365000000002</v>
      </c>
      <c r="AE79" s="29">
        <v>3022.15</v>
      </c>
      <c r="AF79" s="29">
        <v>2996.212</v>
      </c>
      <c r="AG79" s="29">
        <v>2982.6210000000001</v>
      </c>
      <c r="AH79" s="29">
        <v>2957.6595000000002</v>
      </c>
      <c r="AI79" s="29">
        <v>2892.3510000000001</v>
      </c>
      <c r="AJ79" s="29">
        <v>2826.6624999999999</v>
      </c>
      <c r="AK79" s="29">
        <v>2772.1025</v>
      </c>
      <c r="AL79" s="29">
        <v>2715.7240000000002</v>
      </c>
      <c r="AM79" s="29">
        <v>2663.3135000000002</v>
      </c>
      <c r="AN79" s="29">
        <v>2606.3760000000002</v>
      </c>
      <c r="AO79" s="29">
        <v>2568.65</v>
      </c>
      <c r="AP79" s="29">
        <v>2513.152</v>
      </c>
      <c r="AQ79" s="29">
        <v>2429.5320000000002</v>
      </c>
      <c r="AR79" s="29">
        <v>2359.0770000000002</v>
      </c>
      <c r="AS79" s="29">
        <v>2287.2910000000002</v>
      </c>
      <c r="AT79" s="29">
        <v>2218.08</v>
      </c>
      <c r="AU79" s="29">
        <v>2153.4839999999999</v>
      </c>
      <c r="AV79" s="29">
        <v>2091</v>
      </c>
      <c r="AW79" s="29">
        <v>2043.7845</v>
      </c>
      <c r="AX79" s="29">
        <v>2007.4275</v>
      </c>
      <c r="AY79" s="29">
        <v>1978.1845000000001</v>
      </c>
      <c r="AZ79" s="29">
        <v>1916.5719999999999</v>
      </c>
      <c r="BA79" s="29">
        <v>1832.1575</v>
      </c>
      <c r="BB79" s="29">
        <v>1769.3005000000001</v>
      </c>
      <c r="BC79" s="29">
        <v>1712.326</v>
      </c>
      <c r="BD79" s="29">
        <v>1650.732</v>
      </c>
      <c r="BE79" s="29">
        <v>1571.9185</v>
      </c>
      <c r="BF79" s="29">
        <v>1486.2235000000001</v>
      </c>
      <c r="BG79" s="29">
        <v>1423.0664999999999</v>
      </c>
      <c r="BH79" s="29">
        <v>1379.8855000000001</v>
      </c>
      <c r="BI79" s="29">
        <v>1345.5084999999999</v>
      </c>
      <c r="BJ79" s="29">
        <v>1312.4970000000001</v>
      </c>
      <c r="BK79" s="29">
        <v>1274.4804999999999</v>
      </c>
      <c r="BL79" s="29">
        <v>1234.3434999999999</v>
      </c>
      <c r="BM79" s="29">
        <v>1194.941</v>
      </c>
      <c r="BN79" s="29">
        <v>1158.7394999999999</v>
      </c>
      <c r="BO79" s="29">
        <v>1121.0709999999999</v>
      </c>
      <c r="BP79" s="29">
        <v>1079.4465</v>
      </c>
      <c r="BQ79" s="29">
        <v>1032.4259999999999</v>
      </c>
      <c r="BR79" s="29">
        <v>977.46900000000005</v>
      </c>
      <c r="BS79" s="29">
        <v>918.06</v>
      </c>
      <c r="BT79" s="29">
        <v>857.36149999999998</v>
      </c>
      <c r="BU79" s="29">
        <v>793.27650000000006</v>
      </c>
      <c r="BV79" s="29">
        <v>716.75250000000005</v>
      </c>
      <c r="BW79" s="29">
        <v>654.03250000000003</v>
      </c>
      <c r="BX79" s="29">
        <v>636.57299999999998</v>
      </c>
      <c r="BY79" s="29">
        <v>624.83849999999995</v>
      </c>
      <c r="BZ79" s="29">
        <v>596.64499999999998</v>
      </c>
      <c r="CA79" s="29">
        <v>564.32950000000005</v>
      </c>
      <c r="CB79" s="29">
        <v>530.64149999999995</v>
      </c>
      <c r="CC79" s="29">
        <v>497.86</v>
      </c>
      <c r="CD79" s="29">
        <v>467.01249999999999</v>
      </c>
      <c r="CE79" s="29">
        <v>437.75049999999999</v>
      </c>
      <c r="CF79" s="29">
        <v>410.61849999999998</v>
      </c>
      <c r="CG79" s="29">
        <v>385.19400000000002</v>
      </c>
      <c r="CH79" s="29">
        <v>358.37950000000001</v>
      </c>
      <c r="CI79" s="29">
        <v>329.41800000000001</v>
      </c>
      <c r="CJ79" s="29">
        <v>299.96550000000002</v>
      </c>
      <c r="CK79" s="29">
        <v>271.73950000000002</v>
      </c>
      <c r="CL79" s="29">
        <v>245.21700000000001</v>
      </c>
      <c r="CM79" s="29">
        <v>219.678</v>
      </c>
      <c r="CN79" s="29">
        <v>195.2885</v>
      </c>
      <c r="CO79" s="29">
        <v>171.91650000000001</v>
      </c>
      <c r="CP79" s="29">
        <v>149.75550000000001</v>
      </c>
      <c r="CQ79" s="29">
        <v>129.23699999999999</v>
      </c>
      <c r="CR79" s="29">
        <v>110.306</v>
      </c>
      <c r="CS79" s="29">
        <v>93.039500000000004</v>
      </c>
      <c r="CT79" s="29">
        <v>77.211500000000001</v>
      </c>
      <c r="CU79" s="29">
        <v>62.816000000000003</v>
      </c>
      <c r="CV79" s="29">
        <v>50.105499999999999</v>
      </c>
      <c r="CW79" s="29">
        <v>39.159500000000001</v>
      </c>
      <c r="CX79" s="29">
        <v>29.910499999999999</v>
      </c>
      <c r="CY79" s="29">
        <v>22.251999999999999</v>
      </c>
      <c r="CZ79" s="29">
        <v>16.1145</v>
      </c>
      <c r="DA79" s="29">
        <v>11.362500000000001</v>
      </c>
      <c r="DB79" s="29">
        <v>7.7889999999999997</v>
      </c>
      <c r="DC79" s="29">
        <v>5.1920000000000002</v>
      </c>
      <c r="DD79" s="29">
        <v>3.3450000000000002</v>
      </c>
      <c r="DE79" s="29">
        <v>2.0590000000000002</v>
      </c>
      <c r="DF79" s="29">
        <v>1.2</v>
      </c>
      <c r="DG79" s="29">
        <v>0.65549999999999997</v>
      </c>
      <c r="DH79" s="29">
        <v>0.33400000000000002</v>
      </c>
      <c r="DI79" s="29">
        <v>0.26550000000000001</v>
      </c>
    </row>
    <row r="80" spans="1:113" x14ac:dyDescent="0.3">
      <c r="A80" s="25">
        <v>7555</v>
      </c>
      <c r="B80" s="25" t="s">
        <v>28</v>
      </c>
      <c r="C80" s="26" t="s">
        <v>29</v>
      </c>
      <c r="D80" s="27" t="s">
        <v>30</v>
      </c>
      <c r="E80" s="27">
        <v>50</v>
      </c>
      <c r="F80" s="27" t="s">
        <v>31</v>
      </c>
      <c r="G80" s="27" t="s">
        <v>32</v>
      </c>
      <c r="H80" s="27">
        <v>50</v>
      </c>
      <c r="I80" s="28" t="s">
        <v>33</v>
      </c>
      <c r="J80" s="27">
        <v>5501</v>
      </c>
      <c r="K80" s="27">
        <v>2012</v>
      </c>
      <c r="L80" s="30">
        <f t="shared" si="0"/>
        <v>152090.6495</v>
      </c>
      <c r="M80" s="29">
        <v>2981.0259999999998</v>
      </c>
      <c r="N80" s="29">
        <v>3003.694</v>
      </c>
      <c r="O80" s="29">
        <v>3069.114</v>
      </c>
      <c r="P80" s="29">
        <v>3141.7080000000001</v>
      </c>
      <c r="Q80" s="29">
        <v>3210.2460000000001</v>
      </c>
      <c r="R80" s="29">
        <v>3260.8274999999999</v>
      </c>
      <c r="S80" s="29">
        <v>3305.8670000000002</v>
      </c>
      <c r="T80" s="29">
        <v>3368.1365000000001</v>
      </c>
      <c r="U80" s="29">
        <v>3414.0614999999998</v>
      </c>
      <c r="V80" s="29">
        <v>3425.3825000000002</v>
      </c>
      <c r="W80" s="29">
        <v>3417.5345000000002</v>
      </c>
      <c r="X80" s="29">
        <v>3396.0814999999998</v>
      </c>
      <c r="Y80" s="29">
        <v>3362.3519999999999</v>
      </c>
      <c r="Z80" s="29">
        <v>3322.9969999999998</v>
      </c>
      <c r="AA80" s="29">
        <v>3287.0475000000001</v>
      </c>
      <c r="AB80" s="29">
        <v>3214.2255</v>
      </c>
      <c r="AC80" s="29">
        <v>3141.73</v>
      </c>
      <c r="AD80" s="29">
        <v>3118.6345000000001</v>
      </c>
      <c r="AE80" s="29">
        <v>3069.4504999999999</v>
      </c>
      <c r="AF80" s="29">
        <v>3009.5135</v>
      </c>
      <c r="AG80" s="29">
        <v>2982.2485000000001</v>
      </c>
      <c r="AH80" s="29">
        <v>2967.6709999999998</v>
      </c>
      <c r="AI80" s="29">
        <v>2942.0909999999999</v>
      </c>
      <c r="AJ80" s="29">
        <v>2876.4949999999999</v>
      </c>
      <c r="AK80" s="29">
        <v>2810.7184999999999</v>
      </c>
      <c r="AL80" s="29">
        <v>2756.232</v>
      </c>
      <c r="AM80" s="29">
        <v>2700.0540000000001</v>
      </c>
      <c r="AN80" s="29">
        <v>2647.9180000000001</v>
      </c>
      <c r="AO80" s="29">
        <v>2591.3380000000002</v>
      </c>
      <c r="AP80" s="29">
        <v>2553.9769999999999</v>
      </c>
      <c r="AQ80" s="29">
        <v>2498.8539999999998</v>
      </c>
      <c r="AR80" s="29">
        <v>2415.6255000000001</v>
      </c>
      <c r="AS80" s="29">
        <v>2345.5355</v>
      </c>
      <c r="AT80" s="29">
        <v>2274.1774999999998</v>
      </c>
      <c r="AU80" s="29">
        <v>2205.4765000000002</v>
      </c>
      <c r="AV80" s="29">
        <v>2141.4850000000001</v>
      </c>
      <c r="AW80" s="29">
        <v>2079.6709999999998</v>
      </c>
      <c r="AX80" s="29">
        <v>2033.049</v>
      </c>
      <c r="AY80" s="29">
        <v>1997.1590000000001</v>
      </c>
      <c r="AZ80" s="29">
        <v>1968.2864999999999</v>
      </c>
      <c r="BA80" s="29">
        <v>1907.0775000000001</v>
      </c>
      <c r="BB80" s="29">
        <v>1823.0295000000001</v>
      </c>
      <c r="BC80" s="29">
        <v>1760.3675000000001</v>
      </c>
      <c r="BD80" s="29">
        <v>1703.4839999999999</v>
      </c>
      <c r="BE80" s="29">
        <v>1641.9259999999999</v>
      </c>
      <c r="BF80" s="29">
        <v>1563.1579999999999</v>
      </c>
      <c r="BG80" s="29">
        <v>1477.5115000000001</v>
      </c>
      <c r="BH80" s="29">
        <v>1414.2935</v>
      </c>
      <c r="BI80" s="29">
        <v>1370.9425000000001</v>
      </c>
      <c r="BJ80" s="29">
        <v>1336.335</v>
      </c>
      <c r="BK80" s="29">
        <v>1303.0920000000001</v>
      </c>
      <c r="BL80" s="29">
        <v>1264.876</v>
      </c>
      <c r="BM80" s="29">
        <v>1224.5395000000001</v>
      </c>
      <c r="BN80" s="29">
        <v>1184.9269999999999</v>
      </c>
      <c r="BO80" s="29">
        <v>1148.498</v>
      </c>
      <c r="BP80" s="29">
        <v>1110.5885000000001</v>
      </c>
      <c r="BQ80" s="29">
        <v>1068.5905</v>
      </c>
      <c r="BR80" s="29">
        <v>1021.0665</v>
      </c>
      <c r="BS80" s="29">
        <v>965.63049999999998</v>
      </c>
      <c r="BT80" s="29">
        <v>905.77250000000004</v>
      </c>
      <c r="BU80" s="29">
        <v>844.14499999999998</v>
      </c>
      <c r="BV80" s="29">
        <v>780.99199999999996</v>
      </c>
      <c r="BW80" s="29">
        <v>704.10550000000001</v>
      </c>
      <c r="BX80" s="29">
        <v>640.72900000000004</v>
      </c>
      <c r="BY80" s="29">
        <v>622.20150000000001</v>
      </c>
      <c r="BZ80" s="29">
        <v>609.59900000000005</v>
      </c>
      <c r="CA80" s="29">
        <v>581.02300000000002</v>
      </c>
      <c r="CB80" s="29">
        <v>548.49599999999998</v>
      </c>
      <c r="CC80" s="29">
        <v>514.55650000000003</v>
      </c>
      <c r="CD80" s="29">
        <v>481.41649999999998</v>
      </c>
      <c r="CE80" s="29">
        <v>450.09399999999999</v>
      </c>
      <c r="CF80" s="29">
        <v>420.27249999999998</v>
      </c>
      <c r="CG80" s="29">
        <v>392.52749999999997</v>
      </c>
      <c r="CH80" s="29">
        <v>366.5095</v>
      </c>
      <c r="CI80" s="29">
        <v>339.30549999999999</v>
      </c>
      <c r="CJ80" s="29">
        <v>310.23899999999998</v>
      </c>
      <c r="CK80" s="29">
        <v>280.88900000000001</v>
      </c>
      <c r="CL80" s="29">
        <v>252.864</v>
      </c>
      <c r="CM80" s="29">
        <v>226.5975</v>
      </c>
      <c r="CN80" s="29">
        <v>201.42850000000001</v>
      </c>
      <c r="CO80" s="29">
        <v>177.53450000000001</v>
      </c>
      <c r="CP80" s="29">
        <v>154.8235</v>
      </c>
      <c r="CQ80" s="29">
        <v>133.48650000000001</v>
      </c>
      <c r="CR80" s="29">
        <v>113.91500000000001</v>
      </c>
      <c r="CS80" s="29">
        <v>96.042500000000004</v>
      </c>
      <c r="CT80" s="29">
        <v>79.915000000000006</v>
      </c>
      <c r="CU80" s="29">
        <v>65.319500000000005</v>
      </c>
      <c r="CV80" s="29">
        <v>52.244</v>
      </c>
      <c r="CW80" s="29">
        <v>40.887</v>
      </c>
      <c r="CX80" s="29">
        <v>31.282</v>
      </c>
      <c r="CY80" s="29">
        <v>23.334</v>
      </c>
      <c r="CZ80" s="29">
        <v>16.91</v>
      </c>
      <c r="DA80" s="29">
        <v>11.8995</v>
      </c>
      <c r="DB80" s="29">
        <v>8.1325000000000003</v>
      </c>
      <c r="DC80" s="29">
        <v>5.3890000000000002</v>
      </c>
      <c r="DD80" s="29">
        <v>3.4540000000000002</v>
      </c>
      <c r="DE80" s="29">
        <v>2.1255000000000002</v>
      </c>
      <c r="DF80" s="29">
        <v>1.2444999999999999</v>
      </c>
      <c r="DG80" s="29">
        <v>0.6855</v>
      </c>
      <c r="DH80" s="29">
        <v>0.35249999999999998</v>
      </c>
      <c r="DI80" s="29">
        <v>0.28399999999999997</v>
      </c>
    </row>
    <row r="81" spans="1:113" x14ac:dyDescent="0.3">
      <c r="A81" s="25">
        <v>7556</v>
      </c>
      <c r="B81" s="25" t="s">
        <v>28</v>
      </c>
      <c r="C81" s="26" t="s">
        <v>29</v>
      </c>
      <c r="D81" s="27" t="s">
        <v>30</v>
      </c>
      <c r="E81" s="27">
        <v>50</v>
      </c>
      <c r="F81" s="27" t="s">
        <v>31</v>
      </c>
      <c r="G81" s="27" t="s">
        <v>32</v>
      </c>
      <c r="H81" s="27">
        <v>50</v>
      </c>
      <c r="I81" s="28" t="s">
        <v>33</v>
      </c>
      <c r="J81" s="27">
        <v>5501</v>
      </c>
      <c r="K81" s="27">
        <v>2013</v>
      </c>
      <c r="L81" s="30">
        <f t="shared" si="0"/>
        <v>154030.13950000016</v>
      </c>
      <c r="M81" s="29">
        <v>2973.0010000000002</v>
      </c>
      <c r="N81" s="29">
        <v>2956.1505000000002</v>
      </c>
      <c r="O81" s="29">
        <v>2992.8359999999998</v>
      </c>
      <c r="P81" s="29">
        <v>3061.2310000000002</v>
      </c>
      <c r="Q81" s="29">
        <v>3135.9650000000001</v>
      </c>
      <c r="R81" s="29">
        <v>3205.9375</v>
      </c>
      <c r="S81" s="29">
        <v>3257.3609999999999</v>
      </c>
      <c r="T81" s="29">
        <v>3302.7840000000001</v>
      </c>
      <c r="U81" s="29">
        <v>3365.1365000000001</v>
      </c>
      <c r="V81" s="29">
        <v>3411.0450000000001</v>
      </c>
      <c r="W81" s="29">
        <v>3422.4395</v>
      </c>
      <c r="X81" s="29">
        <v>3414.64</v>
      </c>
      <c r="Y81" s="29">
        <v>3393</v>
      </c>
      <c r="Z81" s="29">
        <v>3358.76</v>
      </c>
      <c r="AA81" s="29">
        <v>3318.5839999999998</v>
      </c>
      <c r="AB81" s="29">
        <v>3281.6559999999999</v>
      </c>
      <c r="AC81" s="29">
        <v>3207.7845000000002</v>
      </c>
      <c r="AD81" s="29">
        <v>3134.0864999999999</v>
      </c>
      <c r="AE81" s="29">
        <v>3109.6695</v>
      </c>
      <c r="AF81" s="29">
        <v>3059.3164999999999</v>
      </c>
      <c r="AG81" s="29">
        <v>2998.4189999999999</v>
      </c>
      <c r="AH81" s="29">
        <v>2970.3744999999999</v>
      </c>
      <c r="AI81" s="29">
        <v>2955.2815000000001</v>
      </c>
      <c r="AJ81" s="29">
        <v>2929.4540000000002</v>
      </c>
      <c r="AK81" s="29">
        <v>2863.8274999999999</v>
      </c>
      <c r="AL81" s="29">
        <v>2798.1039999999998</v>
      </c>
      <c r="AM81" s="29">
        <v>2743.7289999999998</v>
      </c>
      <c r="AN81" s="29">
        <v>2687.7314999999999</v>
      </c>
      <c r="AO81" s="29">
        <v>2635.799</v>
      </c>
      <c r="AP81" s="29">
        <v>2579.4575</v>
      </c>
      <c r="AQ81" s="29">
        <v>2542.2914999999998</v>
      </c>
      <c r="AR81" s="29">
        <v>2487.3359999999998</v>
      </c>
      <c r="AS81" s="29">
        <v>2404.3130000000001</v>
      </c>
      <c r="AT81" s="29">
        <v>2334.4744999999998</v>
      </c>
      <c r="AU81" s="29">
        <v>2263.4920000000002</v>
      </c>
      <c r="AV81" s="29">
        <v>2195.2354999999998</v>
      </c>
      <c r="AW81" s="29">
        <v>2131.7195000000002</v>
      </c>
      <c r="AX81" s="29">
        <v>2070.3919999999998</v>
      </c>
      <c r="AY81" s="29">
        <v>2024.162</v>
      </c>
      <c r="AZ81" s="29">
        <v>1988.5350000000001</v>
      </c>
      <c r="BA81" s="29">
        <v>1959.8344999999999</v>
      </c>
      <c r="BB81" s="29">
        <v>1898.8315</v>
      </c>
      <c r="BC81" s="29">
        <v>1814.9715000000001</v>
      </c>
      <c r="BD81" s="29">
        <v>1752.3309999999999</v>
      </c>
      <c r="BE81" s="29">
        <v>1695.3820000000001</v>
      </c>
      <c r="BF81" s="29">
        <v>1633.713</v>
      </c>
      <c r="BG81" s="29">
        <v>1554.864</v>
      </c>
      <c r="BH81" s="29">
        <v>1469.1569999999999</v>
      </c>
      <c r="BI81" s="29">
        <v>1405.7919999999999</v>
      </c>
      <c r="BJ81" s="29">
        <v>1362.1990000000001</v>
      </c>
      <c r="BK81" s="29">
        <v>1327.308</v>
      </c>
      <c r="BL81" s="29">
        <v>1293.807</v>
      </c>
      <c r="BM81" s="29">
        <v>1255.3875</v>
      </c>
      <c r="BN81" s="29">
        <v>1214.8565000000001</v>
      </c>
      <c r="BO81" s="29">
        <v>1175.0170000000001</v>
      </c>
      <c r="BP81" s="29">
        <v>1138.2964999999999</v>
      </c>
      <c r="BQ81" s="29">
        <v>1099.9355</v>
      </c>
      <c r="BR81" s="29">
        <v>1057.3215</v>
      </c>
      <c r="BS81" s="29">
        <v>1009.1645</v>
      </c>
      <c r="BT81" s="29">
        <v>953.16549999999995</v>
      </c>
      <c r="BU81" s="29">
        <v>892.34100000000001</v>
      </c>
      <c r="BV81" s="29">
        <v>831.32449999999994</v>
      </c>
      <c r="BW81" s="29">
        <v>767.78949999999998</v>
      </c>
      <c r="BX81" s="29">
        <v>690.61699999999996</v>
      </c>
      <c r="BY81" s="29">
        <v>626.68100000000004</v>
      </c>
      <c r="BZ81" s="29">
        <v>607.14549999999997</v>
      </c>
      <c r="CA81" s="29">
        <v>593.80050000000006</v>
      </c>
      <c r="CB81" s="29">
        <v>564.91</v>
      </c>
      <c r="CC81" s="29">
        <v>532.05650000000003</v>
      </c>
      <c r="CD81" s="29">
        <v>497.72500000000002</v>
      </c>
      <c r="CE81" s="29">
        <v>464.10550000000001</v>
      </c>
      <c r="CF81" s="29">
        <v>432.22250000000003</v>
      </c>
      <c r="CG81" s="29">
        <v>401.84050000000002</v>
      </c>
      <c r="CH81" s="29">
        <v>373.57350000000002</v>
      </c>
      <c r="CI81" s="29">
        <v>347.10750000000002</v>
      </c>
      <c r="CJ81" s="29">
        <v>319.678</v>
      </c>
      <c r="CK81" s="29">
        <v>290.65899999999999</v>
      </c>
      <c r="CL81" s="29">
        <v>261.54450000000003</v>
      </c>
      <c r="CM81" s="29">
        <v>233.834</v>
      </c>
      <c r="CN81" s="29">
        <v>207.9315</v>
      </c>
      <c r="CO81" s="29">
        <v>183.25550000000001</v>
      </c>
      <c r="CP81" s="29">
        <v>160.0035</v>
      </c>
      <c r="CQ81" s="29">
        <v>138.114</v>
      </c>
      <c r="CR81" s="29">
        <v>117.768</v>
      </c>
      <c r="CS81" s="29">
        <v>99.302000000000007</v>
      </c>
      <c r="CT81" s="29">
        <v>82.627499999999998</v>
      </c>
      <c r="CU81" s="29">
        <v>67.751999999999995</v>
      </c>
      <c r="CV81" s="29">
        <v>54.471499999999999</v>
      </c>
      <c r="CW81" s="29">
        <v>42.767000000000003</v>
      </c>
      <c r="CX81" s="29">
        <v>32.781500000000001</v>
      </c>
      <c r="CY81" s="29">
        <v>24.506499999999999</v>
      </c>
      <c r="CZ81" s="29">
        <v>17.814</v>
      </c>
      <c r="DA81" s="29">
        <v>12.547499999999999</v>
      </c>
      <c r="DB81" s="29">
        <v>8.5589999999999993</v>
      </c>
      <c r="DC81" s="29">
        <v>5.6539999999999999</v>
      </c>
      <c r="DD81" s="29">
        <v>3.6030000000000002</v>
      </c>
      <c r="DE81" s="29">
        <v>2.206</v>
      </c>
      <c r="DF81" s="29">
        <v>1.2895000000000001</v>
      </c>
      <c r="DG81" s="29">
        <v>0.71350000000000002</v>
      </c>
      <c r="DH81" s="29">
        <v>0.36899999999999999</v>
      </c>
      <c r="DI81" s="29">
        <v>0.30049999999999999</v>
      </c>
    </row>
    <row r="82" spans="1:113" x14ac:dyDescent="0.3">
      <c r="A82" s="25">
        <v>7557</v>
      </c>
      <c r="B82" s="25" t="s">
        <v>28</v>
      </c>
      <c r="C82" s="26" t="s">
        <v>29</v>
      </c>
      <c r="D82" s="27" t="s">
        <v>30</v>
      </c>
      <c r="E82" s="27">
        <v>50</v>
      </c>
      <c r="F82" s="27" t="s">
        <v>31</v>
      </c>
      <c r="G82" s="27" t="s">
        <v>32</v>
      </c>
      <c r="H82" s="27">
        <v>50</v>
      </c>
      <c r="I82" s="28" t="s">
        <v>33</v>
      </c>
      <c r="J82" s="27">
        <v>5501</v>
      </c>
      <c r="K82" s="27">
        <v>2014</v>
      </c>
      <c r="L82" s="30">
        <f t="shared" si="0"/>
        <v>155961.29849999986</v>
      </c>
      <c r="M82" s="29">
        <v>2970.3049999999998</v>
      </c>
      <c r="N82" s="29">
        <v>2950.1080000000002</v>
      </c>
      <c r="O82" s="29">
        <v>2946.2</v>
      </c>
      <c r="P82" s="29">
        <v>2985.6035000000002</v>
      </c>
      <c r="Q82" s="29">
        <v>3055.8735000000001</v>
      </c>
      <c r="R82" s="29">
        <v>3131.924</v>
      </c>
      <c r="S82" s="29">
        <v>3202.6875</v>
      </c>
      <c r="T82" s="29">
        <v>3254.4935</v>
      </c>
      <c r="U82" s="29">
        <v>3300.029</v>
      </c>
      <c r="V82" s="29">
        <v>3362.366</v>
      </c>
      <c r="W82" s="29">
        <v>3408.3119999999999</v>
      </c>
      <c r="X82" s="29">
        <v>3419.7184999999999</v>
      </c>
      <c r="Y82" s="29">
        <v>3411.7154999999998</v>
      </c>
      <c r="Z82" s="29">
        <v>3389.6</v>
      </c>
      <c r="AA82" s="29">
        <v>3354.5439999999999</v>
      </c>
      <c r="AB82" s="29">
        <v>3313.2649999999999</v>
      </c>
      <c r="AC82" s="29">
        <v>3275.1705000000002</v>
      </c>
      <c r="AD82" s="29">
        <v>3200.2089999999998</v>
      </c>
      <c r="AE82" s="29">
        <v>3125.4144999999999</v>
      </c>
      <c r="AF82" s="29">
        <v>3099.893</v>
      </c>
      <c r="AG82" s="29">
        <v>3048.6495</v>
      </c>
      <c r="AH82" s="29">
        <v>2987.0819999999999</v>
      </c>
      <c r="AI82" s="29">
        <v>2958.538</v>
      </c>
      <c r="AJ82" s="29">
        <v>2943.1734999999999</v>
      </c>
      <c r="AK82" s="29">
        <v>2917.2855</v>
      </c>
      <c r="AL82" s="29">
        <v>2851.7489999999998</v>
      </c>
      <c r="AM82" s="29">
        <v>2786.1405</v>
      </c>
      <c r="AN82" s="29">
        <v>2731.9124999999999</v>
      </c>
      <c r="AO82" s="29">
        <v>2676.1104999999998</v>
      </c>
      <c r="AP82" s="29">
        <v>2624.3690000000001</v>
      </c>
      <c r="AQ82" s="29">
        <v>2568.2175000000002</v>
      </c>
      <c r="AR82" s="29">
        <v>2531.1705000000002</v>
      </c>
      <c r="AS82" s="29">
        <v>2476.3330000000001</v>
      </c>
      <c r="AT82" s="29">
        <v>2393.5365000000002</v>
      </c>
      <c r="AU82" s="29">
        <v>2324.029</v>
      </c>
      <c r="AV82" s="29">
        <v>2253.4810000000002</v>
      </c>
      <c r="AW82" s="29">
        <v>2185.6550000000002</v>
      </c>
      <c r="AX82" s="29">
        <v>2122.5414999999998</v>
      </c>
      <c r="AY82" s="29">
        <v>2061.5990000000002</v>
      </c>
      <c r="AZ82" s="29">
        <v>2015.655</v>
      </c>
      <c r="BA82" s="29">
        <v>1980.1875</v>
      </c>
      <c r="BB82" s="29">
        <v>1951.5495000000001</v>
      </c>
      <c r="BC82" s="29">
        <v>1890.6595</v>
      </c>
      <c r="BD82" s="29">
        <v>1806.8989999999999</v>
      </c>
      <c r="BE82" s="29">
        <v>1744.1990000000001</v>
      </c>
      <c r="BF82" s="29">
        <v>1687.106</v>
      </c>
      <c r="BG82" s="29">
        <v>1625.2570000000001</v>
      </c>
      <c r="BH82" s="29">
        <v>1546.2719999999999</v>
      </c>
      <c r="BI82" s="29">
        <v>1460.4704999999999</v>
      </c>
      <c r="BJ82" s="29">
        <v>1396.9355</v>
      </c>
      <c r="BK82" s="29">
        <v>1353.086</v>
      </c>
      <c r="BL82" s="29">
        <v>1317.914</v>
      </c>
      <c r="BM82" s="29">
        <v>1284.1780000000001</v>
      </c>
      <c r="BN82" s="29">
        <v>1245.585</v>
      </c>
      <c r="BO82" s="29">
        <v>1204.864</v>
      </c>
      <c r="BP82" s="29">
        <v>1164.759</v>
      </c>
      <c r="BQ82" s="29">
        <v>1127.5550000000001</v>
      </c>
      <c r="BR82" s="29">
        <v>1088.5145</v>
      </c>
      <c r="BS82" s="29">
        <v>1045.1655000000001</v>
      </c>
      <c r="BT82" s="29">
        <v>996.29600000000005</v>
      </c>
      <c r="BU82" s="29">
        <v>939.33399999999995</v>
      </c>
      <c r="BV82" s="29">
        <v>878.90650000000005</v>
      </c>
      <c r="BW82" s="29">
        <v>817.41800000000001</v>
      </c>
      <c r="BX82" s="29">
        <v>753.56100000000004</v>
      </c>
      <c r="BY82" s="29">
        <v>676.19650000000001</v>
      </c>
      <c r="BZ82" s="29">
        <v>611.77350000000001</v>
      </c>
      <c r="CA82" s="29">
        <v>591.34550000000002</v>
      </c>
      <c r="CB82" s="29">
        <v>577.31100000000004</v>
      </c>
      <c r="CC82" s="29">
        <v>547.97950000000003</v>
      </c>
      <c r="CD82" s="29">
        <v>514.64850000000001</v>
      </c>
      <c r="CE82" s="29">
        <v>479.79349999999999</v>
      </c>
      <c r="CF82" s="29">
        <v>445.60149999999999</v>
      </c>
      <c r="CG82" s="29">
        <v>413.15199999999999</v>
      </c>
      <c r="CH82" s="29">
        <v>382.29750000000001</v>
      </c>
      <c r="CI82" s="29">
        <v>353.65199999999999</v>
      </c>
      <c r="CJ82" s="29">
        <v>326.89400000000001</v>
      </c>
      <c r="CK82" s="29">
        <v>299.38799999999998</v>
      </c>
      <c r="CL82" s="29">
        <v>270.54599999999999</v>
      </c>
      <c r="CM82" s="29">
        <v>241.7775</v>
      </c>
      <c r="CN82" s="29">
        <v>214.48949999999999</v>
      </c>
      <c r="CO82" s="29">
        <v>189.07900000000001</v>
      </c>
      <c r="CP82" s="29">
        <v>165.04949999999999</v>
      </c>
      <c r="CQ82" s="29">
        <v>142.61250000000001</v>
      </c>
      <c r="CR82" s="29">
        <v>121.7265</v>
      </c>
      <c r="CS82" s="29">
        <v>102.54600000000001</v>
      </c>
      <c r="CT82" s="29">
        <v>85.337500000000006</v>
      </c>
      <c r="CU82" s="29">
        <v>69.988500000000002</v>
      </c>
      <c r="CV82" s="29">
        <v>56.464500000000001</v>
      </c>
      <c r="CW82" s="29">
        <v>44.573500000000003</v>
      </c>
      <c r="CX82" s="29">
        <v>34.283499999999997</v>
      </c>
      <c r="CY82" s="29">
        <v>25.681000000000001</v>
      </c>
      <c r="CZ82" s="29">
        <v>18.712</v>
      </c>
      <c r="DA82" s="29">
        <v>13.221</v>
      </c>
      <c r="DB82" s="29">
        <v>9.0239999999999991</v>
      </c>
      <c r="DC82" s="29">
        <v>5.9465000000000003</v>
      </c>
      <c r="DD82" s="29">
        <v>3.7805</v>
      </c>
      <c r="DE82" s="29">
        <v>2.3050000000000002</v>
      </c>
      <c r="DF82" s="29">
        <v>1.3420000000000001</v>
      </c>
      <c r="DG82" s="29">
        <v>0.74299999999999999</v>
      </c>
      <c r="DH82" s="29">
        <v>0.38600000000000001</v>
      </c>
      <c r="DI82" s="29">
        <v>0.31850000000000001</v>
      </c>
    </row>
    <row r="83" spans="1:113" x14ac:dyDescent="0.3">
      <c r="A83" s="25">
        <v>7558</v>
      </c>
      <c r="B83" s="25" t="s">
        <v>28</v>
      </c>
      <c r="C83" s="26" t="s">
        <v>29</v>
      </c>
      <c r="D83" s="27" t="s">
        <v>30</v>
      </c>
      <c r="E83" s="27">
        <v>50</v>
      </c>
      <c r="F83" s="27" t="s">
        <v>31</v>
      </c>
      <c r="G83" s="27" t="s">
        <v>32</v>
      </c>
      <c r="H83" s="27">
        <v>50</v>
      </c>
      <c r="I83" s="28" t="s">
        <v>33</v>
      </c>
      <c r="J83" s="27">
        <v>5501</v>
      </c>
      <c r="K83" s="27">
        <v>2015</v>
      </c>
      <c r="L83" s="30">
        <f t="shared" ref="L83:L89" si="1">SUM(M83:DI83)</f>
        <v>157829.99949999995</v>
      </c>
      <c r="M83" s="29">
        <v>2953.299</v>
      </c>
      <c r="N83" s="29">
        <v>2948.6134999999999</v>
      </c>
      <c r="O83" s="29">
        <v>2940.3539999999998</v>
      </c>
      <c r="P83" s="29">
        <v>2939.154</v>
      </c>
      <c r="Q83" s="29">
        <v>2980.3355000000001</v>
      </c>
      <c r="R83" s="29">
        <v>3051.7849999999999</v>
      </c>
      <c r="S83" s="29">
        <v>3128.5765000000001</v>
      </c>
      <c r="T83" s="29">
        <v>3199.7539999999999</v>
      </c>
      <c r="U83" s="29">
        <v>3251.7555000000002</v>
      </c>
      <c r="V83" s="29">
        <v>3297.3685</v>
      </c>
      <c r="W83" s="29">
        <v>3359.7565</v>
      </c>
      <c r="X83" s="29">
        <v>3405.6685000000002</v>
      </c>
      <c r="Y83" s="29">
        <v>3416.8029999999999</v>
      </c>
      <c r="Z83" s="29">
        <v>3408.2220000000002</v>
      </c>
      <c r="AA83" s="29">
        <v>3385.174</v>
      </c>
      <c r="AB83" s="29">
        <v>3348.8009999999999</v>
      </c>
      <c r="AC83" s="29">
        <v>3305.9475000000002</v>
      </c>
      <c r="AD83" s="29">
        <v>3266.3310000000001</v>
      </c>
      <c r="AE83" s="29">
        <v>3190.0915</v>
      </c>
      <c r="AF83" s="29">
        <v>3114.1534999999999</v>
      </c>
      <c r="AG83" s="29">
        <v>3087.576</v>
      </c>
      <c r="AH83" s="29">
        <v>3035.5590000000002</v>
      </c>
      <c r="AI83" s="29">
        <v>2973.4814999999999</v>
      </c>
      <c r="AJ83" s="29">
        <v>2944.6185</v>
      </c>
      <c r="AK83" s="29">
        <v>2929.1529999999998</v>
      </c>
      <c r="AL83" s="29">
        <v>2903.348</v>
      </c>
      <c r="AM83" s="29">
        <v>2838.0210000000002</v>
      </c>
      <c r="AN83" s="29">
        <v>2772.645</v>
      </c>
      <c r="AO83" s="29">
        <v>2718.6819999999998</v>
      </c>
      <c r="AP83" s="29">
        <v>2663.1795000000002</v>
      </c>
      <c r="AQ83" s="29">
        <v>2611.7085000000002</v>
      </c>
      <c r="AR83" s="29">
        <v>2555.8094999999998</v>
      </c>
      <c r="AS83" s="29">
        <v>2518.962</v>
      </c>
      <c r="AT83" s="29">
        <v>2464.3874999999998</v>
      </c>
      <c r="AU83" s="29">
        <v>2382.0140000000001</v>
      </c>
      <c r="AV83" s="29">
        <v>2313.0030000000002</v>
      </c>
      <c r="AW83" s="29">
        <v>2242.9724999999999</v>
      </c>
      <c r="AX83" s="29">
        <v>2175.596</v>
      </c>
      <c r="AY83" s="29">
        <v>2112.8719999999998</v>
      </c>
      <c r="AZ83" s="29">
        <v>2052.2959999999998</v>
      </c>
      <c r="BA83" s="29">
        <v>2006.6189999999999</v>
      </c>
      <c r="BB83" s="29">
        <v>1971.2855</v>
      </c>
      <c r="BC83" s="29">
        <v>1942.6875</v>
      </c>
      <c r="BD83" s="29">
        <v>1881.894</v>
      </c>
      <c r="BE83" s="29">
        <v>1798.2260000000001</v>
      </c>
      <c r="BF83" s="29">
        <v>1735.4580000000001</v>
      </c>
      <c r="BG83" s="29">
        <v>1678.2094999999999</v>
      </c>
      <c r="BH83" s="29">
        <v>1616.1769999999999</v>
      </c>
      <c r="BI83" s="29">
        <v>1537.068</v>
      </c>
      <c r="BJ83" s="29">
        <v>1451.2004999999999</v>
      </c>
      <c r="BK83" s="29">
        <v>1387.5295000000001</v>
      </c>
      <c r="BL83" s="29">
        <v>1343.4670000000001</v>
      </c>
      <c r="BM83" s="29">
        <v>1308.0730000000001</v>
      </c>
      <c r="BN83" s="29">
        <v>1274.1605</v>
      </c>
      <c r="BO83" s="29">
        <v>1235.4295</v>
      </c>
      <c r="BP83" s="29">
        <v>1194.5135</v>
      </c>
      <c r="BQ83" s="29">
        <v>1153.9839999999999</v>
      </c>
      <c r="BR83" s="29">
        <v>1116.1044999999999</v>
      </c>
      <c r="BS83" s="29">
        <v>1076.2974999999999</v>
      </c>
      <c r="BT83" s="29">
        <v>1032.1595</v>
      </c>
      <c r="BU83" s="29">
        <v>982.37450000000001</v>
      </c>
      <c r="BV83" s="29">
        <v>925.65250000000003</v>
      </c>
      <c r="BW83" s="29">
        <v>864.69</v>
      </c>
      <c r="BX83" s="29">
        <v>802.78899999999999</v>
      </c>
      <c r="BY83" s="29">
        <v>738.69899999999996</v>
      </c>
      <c r="BZ83" s="29">
        <v>661.24549999999999</v>
      </c>
      <c r="CA83" s="29">
        <v>596.50149999999996</v>
      </c>
      <c r="CB83" s="29">
        <v>575.24350000000004</v>
      </c>
      <c r="CC83" s="29">
        <v>560.39250000000004</v>
      </c>
      <c r="CD83" s="29">
        <v>530.46950000000004</v>
      </c>
      <c r="CE83" s="29">
        <v>496.5335</v>
      </c>
      <c r="CF83" s="29">
        <v>461.07100000000003</v>
      </c>
      <c r="CG83" s="29">
        <v>426.31299999999999</v>
      </c>
      <c r="CH83" s="29">
        <v>393.4</v>
      </c>
      <c r="CI83" s="29">
        <v>362.22949999999997</v>
      </c>
      <c r="CJ83" s="29">
        <v>333.37</v>
      </c>
      <c r="CK83" s="29">
        <v>306.4665</v>
      </c>
      <c r="CL83" s="29">
        <v>279.00150000000002</v>
      </c>
      <c r="CM83" s="29">
        <v>250.435</v>
      </c>
      <c r="CN83" s="29">
        <v>222.1095</v>
      </c>
      <c r="CO83" s="29">
        <v>195.3595</v>
      </c>
      <c r="CP83" s="29">
        <v>170.58</v>
      </c>
      <c r="CQ83" s="29">
        <v>147.35599999999999</v>
      </c>
      <c r="CR83" s="29">
        <v>125.898</v>
      </c>
      <c r="CS83" s="29">
        <v>106.1695</v>
      </c>
      <c r="CT83" s="29">
        <v>88.279499999999999</v>
      </c>
      <c r="CU83" s="29">
        <v>72.427499999999995</v>
      </c>
      <c r="CV83" s="29">
        <v>58.471499999999999</v>
      </c>
      <c r="CW83" s="29">
        <v>46.345500000000001</v>
      </c>
      <c r="CX83" s="29">
        <v>35.863</v>
      </c>
      <c r="CY83" s="29">
        <v>26.971</v>
      </c>
      <c r="CZ83" s="29">
        <v>19.702999999999999</v>
      </c>
      <c r="DA83" s="29">
        <v>13.9625</v>
      </c>
      <c r="DB83" s="29">
        <v>9.5649999999999995</v>
      </c>
      <c r="DC83" s="29">
        <v>6.3090000000000002</v>
      </c>
      <c r="DD83" s="29">
        <v>4.0025000000000004</v>
      </c>
      <c r="DE83" s="29">
        <v>2.4365000000000001</v>
      </c>
      <c r="DF83" s="29">
        <v>1.415</v>
      </c>
      <c r="DG83" s="29">
        <v>0.78100000000000003</v>
      </c>
      <c r="DH83" s="29">
        <v>0.40649999999999997</v>
      </c>
      <c r="DI83" s="29">
        <v>0.33850000000000002</v>
      </c>
    </row>
    <row r="84" spans="1:113" x14ac:dyDescent="0.3">
      <c r="A84" s="25">
        <v>7559</v>
      </c>
      <c r="B84" s="25" t="s">
        <v>28</v>
      </c>
      <c r="C84" s="26" t="s">
        <v>29</v>
      </c>
      <c r="D84" s="27" t="s">
        <v>30</v>
      </c>
      <c r="E84" s="27">
        <v>50</v>
      </c>
      <c r="F84" s="27" t="s">
        <v>31</v>
      </c>
      <c r="G84" s="27" t="s">
        <v>32</v>
      </c>
      <c r="H84" s="27">
        <v>50</v>
      </c>
      <c r="I84" s="28" t="s">
        <v>33</v>
      </c>
      <c r="J84" s="27">
        <v>5501</v>
      </c>
      <c r="K84" s="27">
        <v>2016</v>
      </c>
      <c r="L84" s="30">
        <f t="shared" si="1"/>
        <v>159784.56849999999</v>
      </c>
      <c r="M84" s="29">
        <v>2951.6925000000001</v>
      </c>
      <c r="N84" s="29">
        <v>2933.9854999999998</v>
      </c>
      <c r="O84" s="29">
        <v>2940.0145000000002</v>
      </c>
      <c r="P84" s="29">
        <v>2934.2764999999999</v>
      </c>
      <c r="Q84" s="29">
        <v>2934.7224999999999</v>
      </c>
      <c r="R84" s="29">
        <v>2976.96</v>
      </c>
      <c r="S84" s="29">
        <v>3049.0520000000001</v>
      </c>
      <c r="T84" s="29">
        <v>3126.19</v>
      </c>
      <c r="U84" s="29">
        <v>3197.5140000000001</v>
      </c>
      <c r="V84" s="29">
        <v>3249.5650000000001</v>
      </c>
      <c r="W84" s="29">
        <v>3295.2195000000002</v>
      </c>
      <c r="X84" s="29">
        <v>3357.5704999999998</v>
      </c>
      <c r="Y84" s="29">
        <v>3403.2570000000001</v>
      </c>
      <c r="Z84" s="29">
        <v>3413.9475000000002</v>
      </c>
      <c r="AA84" s="29">
        <v>3404.6675</v>
      </c>
      <c r="AB84" s="29">
        <v>3380.6705000000002</v>
      </c>
      <c r="AC84" s="29">
        <v>3343.1095</v>
      </c>
      <c r="AD84" s="29">
        <v>3298.991</v>
      </c>
      <c r="AE84" s="29">
        <v>3258.3359999999998</v>
      </c>
      <c r="AF84" s="29">
        <v>3181.41</v>
      </c>
      <c r="AG84" s="29">
        <v>3104.9250000000002</v>
      </c>
      <c r="AH84" s="29">
        <v>3077.8330000000001</v>
      </c>
      <c r="AI84" s="29">
        <v>3025.4965000000002</v>
      </c>
      <c r="AJ84" s="29">
        <v>2963.2570000000001</v>
      </c>
      <c r="AK84" s="29">
        <v>2934.3020000000001</v>
      </c>
      <c r="AL84" s="29">
        <v>2918.8425000000002</v>
      </c>
      <c r="AM84" s="29">
        <v>2893.1309999999999</v>
      </c>
      <c r="AN84" s="29">
        <v>2827.9585000000002</v>
      </c>
      <c r="AO84" s="29">
        <v>2762.7165</v>
      </c>
      <c r="AP84" s="29">
        <v>2708.8780000000002</v>
      </c>
      <c r="AQ84" s="29">
        <v>2653.491</v>
      </c>
      <c r="AR84" s="29">
        <v>2602.0819999999999</v>
      </c>
      <c r="AS84" s="29">
        <v>2546.2435</v>
      </c>
      <c r="AT84" s="29">
        <v>2509.4684999999999</v>
      </c>
      <c r="AU84" s="29">
        <v>2455.0875000000001</v>
      </c>
      <c r="AV84" s="29">
        <v>2373.0515</v>
      </c>
      <c r="AW84" s="29">
        <v>2304.3870000000002</v>
      </c>
      <c r="AX84" s="29">
        <v>2234.6729999999998</v>
      </c>
      <c r="AY84" s="29">
        <v>2167.5300000000002</v>
      </c>
      <c r="AZ84" s="29">
        <v>2104.9845</v>
      </c>
      <c r="BA84" s="29">
        <v>2044.576</v>
      </c>
      <c r="BB84" s="29">
        <v>1998.9749999999999</v>
      </c>
      <c r="BC84" s="29">
        <v>1963.5975000000001</v>
      </c>
      <c r="BD84" s="29">
        <v>1934.874</v>
      </c>
      <c r="BE84" s="29">
        <v>1874.0315000000001</v>
      </c>
      <c r="BF84" s="29">
        <v>1790.327</v>
      </c>
      <c r="BG84" s="29">
        <v>1727.3679999999999</v>
      </c>
      <c r="BH84" s="29">
        <v>1669.8579999999999</v>
      </c>
      <c r="BI84" s="29">
        <v>1607.5535</v>
      </c>
      <c r="BJ84" s="29">
        <v>1528.26</v>
      </c>
      <c r="BK84" s="29">
        <v>1442.287</v>
      </c>
      <c r="BL84" s="29">
        <v>1378.4604999999999</v>
      </c>
      <c r="BM84" s="29">
        <v>1334.184</v>
      </c>
      <c r="BN84" s="29">
        <v>1298.569</v>
      </c>
      <c r="BO84" s="29">
        <v>1264.4645</v>
      </c>
      <c r="BP84" s="29">
        <v>1225.5425</v>
      </c>
      <c r="BQ84" s="29">
        <v>1184.2304999999999</v>
      </c>
      <c r="BR84" s="29">
        <v>1143.05</v>
      </c>
      <c r="BS84" s="29">
        <v>1104.3715</v>
      </c>
      <c r="BT84" s="29">
        <v>1063.7090000000001</v>
      </c>
      <c r="BU84" s="29">
        <v>1018.354</v>
      </c>
      <c r="BV84" s="29">
        <v>968.61800000000005</v>
      </c>
      <c r="BW84" s="29">
        <v>911.25549999999998</v>
      </c>
      <c r="BX84" s="29">
        <v>849.82349999999997</v>
      </c>
      <c r="BY84" s="29">
        <v>787.60149999999999</v>
      </c>
      <c r="BZ84" s="29">
        <v>723.37699999999995</v>
      </c>
      <c r="CA84" s="29">
        <v>646.01099999999997</v>
      </c>
      <c r="CB84" s="29">
        <v>581.02800000000002</v>
      </c>
      <c r="CC84" s="29">
        <v>558.82799999999997</v>
      </c>
      <c r="CD84" s="29">
        <v>543.00599999999997</v>
      </c>
      <c r="CE84" s="29">
        <v>512.36400000000003</v>
      </c>
      <c r="CF84" s="29">
        <v>477.73700000000002</v>
      </c>
      <c r="CG84" s="29">
        <v>441.67500000000001</v>
      </c>
      <c r="CH84" s="29">
        <v>406.45949999999999</v>
      </c>
      <c r="CI84" s="29">
        <v>373.24250000000001</v>
      </c>
      <c r="CJ84" s="29">
        <v>341.92700000000002</v>
      </c>
      <c r="CK84" s="29">
        <v>313.00150000000002</v>
      </c>
      <c r="CL84" s="29">
        <v>286.07049999999998</v>
      </c>
      <c r="CM84" s="29">
        <v>258.74650000000003</v>
      </c>
      <c r="CN84" s="29">
        <v>230.55099999999999</v>
      </c>
      <c r="CO84" s="29">
        <v>202.78149999999999</v>
      </c>
      <c r="CP84" s="29">
        <v>176.70400000000001</v>
      </c>
      <c r="CQ84" s="29">
        <v>152.71350000000001</v>
      </c>
      <c r="CR84" s="29">
        <v>130.458</v>
      </c>
      <c r="CS84" s="29">
        <v>110.131</v>
      </c>
      <c r="CT84" s="29">
        <v>91.682500000000005</v>
      </c>
      <c r="CU84" s="29">
        <v>75.174000000000007</v>
      </c>
      <c r="CV84" s="29">
        <v>60.737499999999997</v>
      </c>
      <c r="CW84" s="29">
        <v>48.207000000000001</v>
      </c>
      <c r="CX84" s="29">
        <v>37.485999999999997</v>
      </c>
      <c r="CY84" s="29">
        <v>28.388000000000002</v>
      </c>
      <c r="CZ84" s="29">
        <v>20.838999999999999</v>
      </c>
      <c r="DA84" s="29">
        <v>14.82</v>
      </c>
      <c r="DB84" s="29">
        <v>10.192500000000001</v>
      </c>
      <c r="DC84" s="29">
        <v>6.7539999999999996</v>
      </c>
      <c r="DD84" s="29">
        <v>4.2904999999999998</v>
      </c>
      <c r="DE84" s="29">
        <v>2.6084999999999998</v>
      </c>
      <c r="DF84" s="29">
        <v>1.5145</v>
      </c>
      <c r="DG84" s="29">
        <v>0.83399999999999996</v>
      </c>
      <c r="DH84" s="29">
        <v>0.433</v>
      </c>
      <c r="DI84" s="29">
        <v>0.36349999999999999</v>
      </c>
    </row>
    <row r="85" spans="1:113" x14ac:dyDescent="0.3">
      <c r="A85" s="25">
        <v>7560</v>
      </c>
      <c r="B85" s="25" t="s">
        <v>28</v>
      </c>
      <c r="C85" s="26" t="s">
        <v>29</v>
      </c>
      <c r="D85" s="27" t="s">
        <v>30</v>
      </c>
      <c r="E85" s="27">
        <v>50</v>
      </c>
      <c r="F85" s="27" t="s">
        <v>31</v>
      </c>
      <c r="G85" s="27" t="s">
        <v>32</v>
      </c>
      <c r="H85" s="27">
        <v>50</v>
      </c>
      <c r="I85" s="28" t="s">
        <v>33</v>
      </c>
      <c r="J85" s="27">
        <v>5501</v>
      </c>
      <c r="K85" s="27">
        <v>2017</v>
      </c>
      <c r="L85" s="30">
        <f t="shared" si="1"/>
        <v>161793.96349999993</v>
      </c>
      <c r="M85" s="29">
        <v>2939.69</v>
      </c>
      <c r="N85" s="29">
        <v>2934.3135000000002</v>
      </c>
      <c r="O85" s="29">
        <v>2926.3225000000002</v>
      </c>
      <c r="P85" s="29">
        <v>2934.6734999999999</v>
      </c>
      <c r="Q85" s="29">
        <v>2930.4580000000001</v>
      </c>
      <c r="R85" s="29">
        <v>2931.8755000000001</v>
      </c>
      <c r="S85" s="29">
        <v>2974.6835000000001</v>
      </c>
      <c r="T85" s="29">
        <v>3047.0645</v>
      </c>
      <c r="U85" s="29">
        <v>3124.3164999999999</v>
      </c>
      <c r="V85" s="29">
        <v>3195.672</v>
      </c>
      <c r="W85" s="29">
        <v>3247.7714999999998</v>
      </c>
      <c r="X85" s="29">
        <v>3293.42</v>
      </c>
      <c r="Y85" s="29">
        <v>3355.5889999999999</v>
      </c>
      <c r="Z85" s="29">
        <v>3400.9180000000001</v>
      </c>
      <c r="AA85" s="29">
        <v>3411.0650000000001</v>
      </c>
      <c r="AB85" s="29">
        <v>3401.0590000000002</v>
      </c>
      <c r="AC85" s="29">
        <v>3376.1864999999998</v>
      </c>
      <c r="AD85" s="29">
        <v>3337.6419999999998</v>
      </c>
      <c r="AE85" s="29">
        <v>3292.5884999999998</v>
      </c>
      <c r="AF85" s="29">
        <v>3251.3155000000002</v>
      </c>
      <c r="AG85" s="29">
        <v>3174.1305000000002</v>
      </c>
      <c r="AH85" s="29">
        <v>3097.4769999999999</v>
      </c>
      <c r="AI85" s="29">
        <v>3070.1844999999998</v>
      </c>
      <c r="AJ85" s="29">
        <v>3017.768</v>
      </c>
      <c r="AK85" s="29">
        <v>2955.5165000000002</v>
      </c>
      <c r="AL85" s="29">
        <v>2926.5355</v>
      </c>
      <c r="AM85" s="29">
        <v>2911.0814999999998</v>
      </c>
      <c r="AN85" s="29">
        <v>2885.4185000000002</v>
      </c>
      <c r="AO85" s="29">
        <v>2820.3294999999998</v>
      </c>
      <c r="AP85" s="29">
        <v>2755.1215000000002</v>
      </c>
      <c r="AQ85" s="29">
        <v>2701.2745</v>
      </c>
      <c r="AR85" s="29">
        <v>2645.8544999999999</v>
      </c>
      <c r="AS85" s="29">
        <v>2594.3760000000002</v>
      </c>
      <c r="AT85" s="29">
        <v>2538.5315000000001</v>
      </c>
      <c r="AU85" s="29">
        <v>2501.8139999999999</v>
      </c>
      <c r="AV85" s="29">
        <v>2447.6</v>
      </c>
      <c r="AW85" s="29">
        <v>2365.8090000000002</v>
      </c>
      <c r="AX85" s="29">
        <v>2297.3470000000002</v>
      </c>
      <c r="AY85" s="29">
        <v>2227.7874999999999</v>
      </c>
      <c r="AZ85" s="29">
        <v>2160.7170000000001</v>
      </c>
      <c r="BA85" s="29">
        <v>2098.1995000000002</v>
      </c>
      <c r="BB85" s="29">
        <v>2037.8115</v>
      </c>
      <c r="BC85" s="29">
        <v>1992.1510000000001</v>
      </c>
      <c r="BD85" s="29">
        <v>1956.604</v>
      </c>
      <c r="BE85" s="29">
        <v>1927.6369999999999</v>
      </c>
      <c r="BF85" s="29">
        <v>1866.6475</v>
      </c>
      <c r="BG85" s="29">
        <v>1782.8209999999999</v>
      </c>
      <c r="BH85" s="29">
        <v>1719.5909999999999</v>
      </c>
      <c r="BI85" s="29">
        <v>1661.7565</v>
      </c>
      <c r="BJ85" s="29">
        <v>1599.1395</v>
      </c>
      <c r="BK85" s="29">
        <v>1519.6420000000001</v>
      </c>
      <c r="BL85" s="29">
        <v>1433.5695000000001</v>
      </c>
      <c r="BM85" s="29">
        <v>1369.607</v>
      </c>
      <c r="BN85" s="29">
        <v>1325.1379999999999</v>
      </c>
      <c r="BO85" s="29">
        <v>1289.3040000000001</v>
      </c>
      <c r="BP85" s="29">
        <v>1254.9684999999999</v>
      </c>
      <c r="BQ85" s="29">
        <v>1215.6724999999999</v>
      </c>
      <c r="BR85" s="29">
        <v>1173.758</v>
      </c>
      <c r="BS85" s="29">
        <v>1131.8215</v>
      </c>
      <c r="BT85" s="29">
        <v>1092.2705000000001</v>
      </c>
      <c r="BU85" s="29">
        <v>1050.213</v>
      </c>
      <c r="BV85" s="29">
        <v>1004.7905</v>
      </c>
      <c r="BW85" s="29">
        <v>954.2645</v>
      </c>
      <c r="BX85" s="29">
        <v>896.32749999999999</v>
      </c>
      <c r="BY85" s="29">
        <v>834.51900000000001</v>
      </c>
      <c r="BZ85" s="29">
        <v>772.07449999999994</v>
      </c>
      <c r="CA85" s="29">
        <v>707.88250000000005</v>
      </c>
      <c r="CB85" s="29">
        <v>630.68849999999998</v>
      </c>
      <c r="CC85" s="29">
        <v>565.37699999999995</v>
      </c>
      <c r="CD85" s="29">
        <v>542.09950000000003</v>
      </c>
      <c r="CE85" s="29">
        <v>525.17550000000006</v>
      </c>
      <c r="CF85" s="29">
        <v>493.72750000000002</v>
      </c>
      <c r="CG85" s="29">
        <v>458.41849999999999</v>
      </c>
      <c r="CH85" s="29">
        <v>421.86700000000002</v>
      </c>
      <c r="CI85" s="29">
        <v>386.35500000000002</v>
      </c>
      <c r="CJ85" s="29">
        <v>353.00599999999997</v>
      </c>
      <c r="CK85" s="29">
        <v>321.69400000000002</v>
      </c>
      <c r="CL85" s="29">
        <v>292.82</v>
      </c>
      <c r="CM85" s="29">
        <v>265.95749999999998</v>
      </c>
      <c r="CN85" s="29">
        <v>238.86500000000001</v>
      </c>
      <c r="CO85" s="29">
        <v>211.148</v>
      </c>
      <c r="CP85" s="29">
        <v>184.059</v>
      </c>
      <c r="CQ85" s="29">
        <v>158.803</v>
      </c>
      <c r="CR85" s="29">
        <v>135.75649999999999</v>
      </c>
      <c r="CS85" s="29">
        <v>114.614</v>
      </c>
      <c r="CT85" s="29">
        <v>95.536000000000001</v>
      </c>
      <c r="CU85" s="29">
        <v>78.450999999999993</v>
      </c>
      <c r="CV85" s="29">
        <v>63.372500000000002</v>
      </c>
      <c r="CW85" s="29">
        <v>50.3705</v>
      </c>
      <c r="CX85" s="29">
        <v>39.256999999999998</v>
      </c>
      <c r="CY85" s="29">
        <v>29.9085</v>
      </c>
      <c r="CZ85" s="29">
        <v>22.134499999999999</v>
      </c>
      <c r="DA85" s="29">
        <v>15.837999999999999</v>
      </c>
      <c r="DB85" s="29">
        <v>10.9445</v>
      </c>
      <c r="DC85" s="29">
        <v>7.2910000000000004</v>
      </c>
      <c r="DD85" s="29">
        <v>4.6609999999999996</v>
      </c>
      <c r="DE85" s="29">
        <v>2.8450000000000002</v>
      </c>
      <c r="DF85" s="29">
        <v>1.653</v>
      </c>
      <c r="DG85" s="29">
        <v>0.91300000000000003</v>
      </c>
      <c r="DH85" s="29">
        <v>0.47449999999999998</v>
      </c>
      <c r="DI85" s="29">
        <v>0.40200000000000002</v>
      </c>
    </row>
    <row r="86" spans="1:113" x14ac:dyDescent="0.3">
      <c r="A86" s="25">
        <v>7561</v>
      </c>
      <c r="B86" s="25" t="s">
        <v>28</v>
      </c>
      <c r="C86" s="26" t="s">
        <v>29</v>
      </c>
      <c r="D86" s="27" t="s">
        <v>30</v>
      </c>
      <c r="E86" s="27">
        <v>50</v>
      </c>
      <c r="F86" s="27" t="s">
        <v>31</v>
      </c>
      <c r="G86" s="27" t="s">
        <v>32</v>
      </c>
      <c r="H86" s="27">
        <v>50</v>
      </c>
      <c r="I86" s="28" t="s">
        <v>33</v>
      </c>
      <c r="J86" s="27">
        <v>5501</v>
      </c>
      <c r="K86" s="27">
        <v>2018</v>
      </c>
      <c r="L86" s="30">
        <f t="shared" si="1"/>
        <v>163683.95800000013</v>
      </c>
      <c r="M86" s="29">
        <v>2935.6574999999998</v>
      </c>
      <c r="N86" s="29">
        <v>2922.3595</v>
      </c>
      <c r="O86" s="29">
        <v>2925.9780000000001</v>
      </c>
      <c r="P86" s="29">
        <v>2920.4085</v>
      </c>
      <c r="Q86" s="29">
        <v>2930.3235</v>
      </c>
      <c r="R86" s="29">
        <v>2927.1525000000001</v>
      </c>
      <c r="S86" s="29">
        <v>2929.2215000000001</v>
      </c>
      <c r="T86" s="29">
        <v>2972.3789999999999</v>
      </c>
      <c r="U86" s="29">
        <v>3044.9234999999999</v>
      </c>
      <c r="V86" s="29">
        <v>3122.2559999999999</v>
      </c>
      <c r="W86" s="29">
        <v>3193.7</v>
      </c>
      <c r="X86" s="29">
        <v>3245.7975000000001</v>
      </c>
      <c r="Y86" s="29">
        <v>3291.1750000000002</v>
      </c>
      <c r="Z86" s="29">
        <v>3352.7449999999999</v>
      </c>
      <c r="AA86" s="29">
        <v>3397.1244999999999</v>
      </c>
      <c r="AB86" s="29">
        <v>3405.9920000000002</v>
      </c>
      <c r="AC86" s="29">
        <v>3394.45</v>
      </c>
      <c r="AD86" s="29">
        <v>3367.9229999999998</v>
      </c>
      <c r="AE86" s="29">
        <v>3327.7260000000001</v>
      </c>
      <c r="AF86" s="29">
        <v>3281.2294999999999</v>
      </c>
      <c r="AG86" s="29">
        <v>3238.9785000000002</v>
      </c>
      <c r="AH86" s="29">
        <v>3161.297</v>
      </c>
      <c r="AI86" s="29">
        <v>3084.355</v>
      </c>
      <c r="AJ86" s="29">
        <v>3056.8580000000002</v>
      </c>
      <c r="AK86" s="29">
        <v>3004.4355</v>
      </c>
      <c r="AL86" s="29">
        <v>2942.3009999999999</v>
      </c>
      <c r="AM86" s="29">
        <v>2913.4744999999998</v>
      </c>
      <c r="AN86" s="29">
        <v>2898.25</v>
      </c>
      <c r="AO86" s="29">
        <v>2872.8960000000002</v>
      </c>
      <c r="AP86" s="29">
        <v>2808.1624999999999</v>
      </c>
      <c r="AQ86" s="29">
        <v>2743.2550000000001</v>
      </c>
      <c r="AR86" s="29">
        <v>2689.6605</v>
      </c>
      <c r="AS86" s="29">
        <v>2634.4834999999998</v>
      </c>
      <c r="AT86" s="29">
        <v>2583.2649999999999</v>
      </c>
      <c r="AU86" s="29">
        <v>2527.7779999999998</v>
      </c>
      <c r="AV86" s="29">
        <v>2491.4515000000001</v>
      </c>
      <c r="AW86" s="29">
        <v>2437.6595000000002</v>
      </c>
      <c r="AX86" s="29">
        <v>2356.2955000000002</v>
      </c>
      <c r="AY86" s="29">
        <v>2288.1804999999999</v>
      </c>
      <c r="AZ86" s="29">
        <v>2218.904</v>
      </c>
      <c r="BA86" s="29">
        <v>2152.0255000000002</v>
      </c>
      <c r="BB86" s="29">
        <v>2089.6385</v>
      </c>
      <c r="BC86" s="29">
        <v>2029.3685</v>
      </c>
      <c r="BD86" s="29">
        <v>1983.7384999999999</v>
      </c>
      <c r="BE86" s="29">
        <v>1948.1044999999999</v>
      </c>
      <c r="BF86" s="29">
        <v>1918.9760000000001</v>
      </c>
      <c r="BG86" s="29">
        <v>1857.9185</v>
      </c>
      <c r="BH86" s="29">
        <v>1774.046</v>
      </c>
      <c r="BI86" s="29">
        <v>1710.6275000000001</v>
      </c>
      <c r="BJ86" s="29">
        <v>1652.556</v>
      </c>
      <c r="BK86" s="29">
        <v>1589.722</v>
      </c>
      <c r="BL86" s="29">
        <v>1510.1320000000001</v>
      </c>
      <c r="BM86" s="29">
        <v>1424.0815</v>
      </c>
      <c r="BN86" s="29">
        <v>1360.0940000000001</v>
      </c>
      <c r="BO86" s="29">
        <v>1315.5160000000001</v>
      </c>
      <c r="BP86" s="29">
        <v>1279.499</v>
      </c>
      <c r="BQ86" s="29">
        <v>1244.8240000000001</v>
      </c>
      <c r="BR86" s="29">
        <v>1205.0174999999999</v>
      </c>
      <c r="BS86" s="29">
        <v>1162.462</v>
      </c>
      <c r="BT86" s="29">
        <v>1119.7570000000001</v>
      </c>
      <c r="BU86" s="29">
        <v>1079.252</v>
      </c>
      <c r="BV86" s="29">
        <v>1037.068</v>
      </c>
      <c r="BW86" s="29">
        <v>990.77149999999995</v>
      </c>
      <c r="BX86" s="29">
        <v>939.51800000000003</v>
      </c>
      <c r="BY86" s="29">
        <v>881.09649999999999</v>
      </c>
      <c r="BZ86" s="29">
        <v>819.00750000000005</v>
      </c>
      <c r="CA86" s="29">
        <v>756.50450000000001</v>
      </c>
      <c r="CB86" s="29">
        <v>692.41899999999998</v>
      </c>
      <c r="CC86" s="29">
        <v>615.30100000000004</v>
      </c>
      <c r="CD86" s="29">
        <v>549.548</v>
      </c>
      <c r="CE86" s="29">
        <v>525.08000000000004</v>
      </c>
      <c r="CF86" s="29">
        <v>506.96749999999997</v>
      </c>
      <c r="CG86" s="29">
        <v>474.71949999999998</v>
      </c>
      <c r="CH86" s="29">
        <v>438.83499999999998</v>
      </c>
      <c r="CI86" s="29">
        <v>401.95150000000001</v>
      </c>
      <c r="CJ86" s="29">
        <v>366.31150000000002</v>
      </c>
      <c r="CK86" s="29">
        <v>332.97399999999999</v>
      </c>
      <c r="CL86" s="29">
        <v>301.77499999999998</v>
      </c>
      <c r="CM86" s="29">
        <v>273.03750000000002</v>
      </c>
      <c r="CN86" s="29">
        <v>246.32499999999999</v>
      </c>
      <c r="CO86" s="29">
        <v>219.5615</v>
      </c>
      <c r="CP86" s="29">
        <v>192.4365</v>
      </c>
      <c r="CQ86" s="29">
        <v>166.1635</v>
      </c>
      <c r="CR86" s="29">
        <v>141.86799999999999</v>
      </c>
      <c r="CS86" s="29">
        <v>119.901</v>
      </c>
      <c r="CT86" s="29">
        <v>99.981499999999997</v>
      </c>
      <c r="CU86" s="29">
        <v>82.227999999999994</v>
      </c>
      <c r="CV86" s="29">
        <v>66.546999999999997</v>
      </c>
      <c r="CW86" s="29">
        <v>52.907499999999999</v>
      </c>
      <c r="CX86" s="29">
        <v>41.322000000000003</v>
      </c>
      <c r="CY86" s="29">
        <v>31.584499999999998</v>
      </c>
      <c r="CZ86" s="29">
        <v>23.544499999999999</v>
      </c>
      <c r="DA86" s="29">
        <v>17.007000000000001</v>
      </c>
      <c r="DB86" s="29">
        <v>11.84</v>
      </c>
      <c r="DC86" s="29">
        <v>7.9359999999999999</v>
      </c>
      <c r="DD86" s="29">
        <v>5.109</v>
      </c>
      <c r="DE86" s="29">
        <v>3.1444999999999999</v>
      </c>
      <c r="DF86" s="29">
        <v>1.8385</v>
      </c>
      <c r="DG86" s="29">
        <v>1.0189999999999999</v>
      </c>
      <c r="DH86" s="29">
        <v>0.53249999999999997</v>
      </c>
      <c r="DI86" s="29">
        <v>0.45600000000000002</v>
      </c>
    </row>
    <row r="87" spans="1:113" x14ac:dyDescent="0.3">
      <c r="A87" s="25">
        <v>7562</v>
      </c>
      <c r="B87" s="25" t="s">
        <v>28</v>
      </c>
      <c r="C87" s="26" t="s">
        <v>29</v>
      </c>
      <c r="D87" s="27" t="s">
        <v>30</v>
      </c>
      <c r="E87" s="27">
        <v>50</v>
      </c>
      <c r="F87" s="27" t="s">
        <v>31</v>
      </c>
      <c r="G87" s="27" t="s">
        <v>32</v>
      </c>
      <c r="H87" s="27">
        <v>50</v>
      </c>
      <c r="I87" s="28" t="s">
        <v>33</v>
      </c>
      <c r="J87" s="27">
        <v>5501</v>
      </c>
      <c r="K87" s="27">
        <v>2019</v>
      </c>
      <c r="L87" s="30">
        <f t="shared" si="1"/>
        <v>165516.22200000001</v>
      </c>
      <c r="M87" s="29">
        <v>2960.7220000000002</v>
      </c>
      <c r="N87" s="29">
        <v>2918.6954999999998</v>
      </c>
      <c r="O87" s="29">
        <v>2913.7294999999999</v>
      </c>
      <c r="P87" s="29">
        <v>2919.8090000000002</v>
      </c>
      <c r="Q87" s="29">
        <v>2915.8335000000002</v>
      </c>
      <c r="R87" s="29">
        <v>2926.7829999999999</v>
      </c>
      <c r="S87" s="29">
        <v>2924.268</v>
      </c>
      <c r="T87" s="29">
        <v>2926.712</v>
      </c>
      <c r="U87" s="29">
        <v>2970.0614999999998</v>
      </c>
      <c r="V87" s="29">
        <v>3042.7145</v>
      </c>
      <c r="W87" s="29">
        <v>3120.1640000000002</v>
      </c>
      <c r="X87" s="29">
        <v>3191.6149999999998</v>
      </c>
      <c r="Y87" s="29">
        <v>3243.404</v>
      </c>
      <c r="Z87" s="29">
        <v>3288.0614999999998</v>
      </c>
      <c r="AA87" s="29">
        <v>3348.4409999999998</v>
      </c>
      <c r="AB87" s="29">
        <v>3391.1965</v>
      </c>
      <c r="AC87" s="29">
        <v>3398.1089999999999</v>
      </c>
      <c r="AD87" s="29">
        <v>3384.4614999999999</v>
      </c>
      <c r="AE87" s="29">
        <v>3355.8809999999999</v>
      </c>
      <c r="AF87" s="29">
        <v>3313.8204999999998</v>
      </c>
      <c r="AG87" s="29">
        <v>3265.819</v>
      </c>
      <c r="AH87" s="29">
        <v>3222.6320000000001</v>
      </c>
      <c r="AI87" s="29">
        <v>3144.5664999999999</v>
      </c>
      <c r="AJ87" s="29">
        <v>3067.5025000000001</v>
      </c>
      <c r="AK87" s="29">
        <v>3039.9949999999999</v>
      </c>
      <c r="AL87" s="29">
        <v>2987.7635</v>
      </c>
      <c r="AM87" s="29">
        <v>2925.9465</v>
      </c>
      <c r="AN87" s="29">
        <v>2897.4785000000002</v>
      </c>
      <c r="AO87" s="29">
        <v>2882.6914999999999</v>
      </c>
      <c r="AP87" s="29">
        <v>2857.8404999999998</v>
      </c>
      <c r="AQ87" s="29">
        <v>2793.6345000000001</v>
      </c>
      <c r="AR87" s="29">
        <v>2729.1815000000001</v>
      </c>
      <c r="AS87" s="29">
        <v>2676.0005000000001</v>
      </c>
      <c r="AT87" s="29">
        <v>2621.2764999999999</v>
      </c>
      <c r="AU87" s="29">
        <v>2570.5625</v>
      </c>
      <c r="AV87" s="29">
        <v>2515.6525000000001</v>
      </c>
      <c r="AW87" s="29">
        <v>2479.87</v>
      </c>
      <c r="AX87" s="29">
        <v>2426.5864999999999</v>
      </c>
      <c r="AY87" s="29">
        <v>2345.7044999999998</v>
      </c>
      <c r="AZ87" s="29">
        <v>2277.9789999999998</v>
      </c>
      <c r="BA87" s="29">
        <v>2209.0189999999998</v>
      </c>
      <c r="BB87" s="29">
        <v>2142.3544999999999</v>
      </c>
      <c r="BC87" s="29">
        <v>2080.1170000000002</v>
      </c>
      <c r="BD87" s="29">
        <v>2019.98</v>
      </c>
      <c r="BE87" s="29">
        <v>1974.3965000000001</v>
      </c>
      <c r="BF87" s="29">
        <v>1938.6904999999999</v>
      </c>
      <c r="BG87" s="29">
        <v>1909.4059999999999</v>
      </c>
      <c r="BH87" s="29">
        <v>1848.2950000000001</v>
      </c>
      <c r="BI87" s="29">
        <v>1764.413</v>
      </c>
      <c r="BJ87" s="29">
        <v>1700.8425</v>
      </c>
      <c r="BK87" s="29">
        <v>1642.5805</v>
      </c>
      <c r="BL87" s="29">
        <v>1579.5944999999999</v>
      </c>
      <c r="BM87" s="29">
        <v>1499.9955</v>
      </c>
      <c r="BN87" s="29">
        <v>1414.0485000000001</v>
      </c>
      <c r="BO87" s="29">
        <v>1350.0944999999999</v>
      </c>
      <c r="BP87" s="29">
        <v>1305.4169999999999</v>
      </c>
      <c r="BQ87" s="29">
        <v>1269.0825</v>
      </c>
      <c r="BR87" s="29">
        <v>1233.9014999999999</v>
      </c>
      <c r="BS87" s="29">
        <v>1193.5174999999999</v>
      </c>
      <c r="BT87" s="29">
        <v>1150.2784999999999</v>
      </c>
      <c r="BU87" s="29">
        <v>1106.95</v>
      </c>
      <c r="BV87" s="29">
        <v>1066.2764999999999</v>
      </c>
      <c r="BW87" s="29">
        <v>1023.1615</v>
      </c>
      <c r="BX87" s="29">
        <v>976.0335</v>
      </c>
      <c r="BY87" s="29">
        <v>924.12249999999995</v>
      </c>
      <c r="BZ87" s="29">
        <v>865.30250000000001</v>
      </c>
      <c r="CA87" s="29">
        <v>803.09500000000003</v>
      </c>
      <c r="CB87" s="29">
        <v>740.60749999999996</v>
      </c>
      <c r="CC87" s="29">
        <v>676.52250000000004</v>
      </c>
      <c r="CD87" s="29">
        <v>599.35950000000003</v>
      </c>
      <c r="CE87" s="29">
        <v>533.07600000000002</v>
      </c>
      <c r="CF87" s="29">
        <v>507.31950000000001</v>
      </c>
      <c r="CG87" s="29">
        <v>487.97199999999998</v>
      </c>
      <c r="CH87" s="29">
        <v>455.00549999999998</v>
      </c>
      <c r="CI87" s="29">
        <v>418.68700000000001</v>
      </c>
      <c r="CJ87" s="29">
        <v>381.63499999999999</v>
      </c>
      <c r="CK87" s="29">
        <v>346.01100000000002</v>
      </c>
      <c r="CL87" s="29">
        <v>312.79950000000002</v>
      </c>
      <c r="CM87" s="29">
        <v>281.80349999999999</v>
      </c>
      <c r="CN87" s="29">
        <v>253.29</v>
      </c>
      <c r="CO87" s="29">
        <v>226.83099999999999</v>
      </c>
      <c r="CP87" s="29">
        <v>200.5215</v>
      </c>
      <c r="CQ87" s="29">
        <v>174.1395</v>
      </c>
      <c r="CR87" s="29">
        <v>148.8415</v>
      </c>
      <c r="CS87" s="29">
        <v>125.667</v>
      </c>
      <c r="CT87" s="29">
        <v>104.917</v>
      </c>
      <c r="CU87" s="29">
        <v>86.328999999999994</v>
      </c>
      <c r="CV87" s="29">
        <v>69.978499999999997</v>
      </c>
      <c r="CW87" s="29">
        <v>55.7485</v>
      </c>
      <c r="CX87" s="29">
        <v>43.564500000000002</v>
      </c>
      <c r="CY87" s="29">
        <v>33.387</v>
      </c>
      <c r="CZ87" s="29">
        <v>24.991499999999998</v>
      </c>
      <c r="DA87" s="29">
        <v>18.201000000000001</v>
      </c>
      <c r="DB87" s="29">
        <v>12.8065</v>
      </c>
      <c r="DC87" s="29">
        <v>8.657</v>
      </c>
      <c r="DD87" s="29">
        <v>5.6130000000000004</v>
      </c>
      <c r="DE87" s="29">
        <v>3.4815</v>
      </c>
      <c r="DF87" s="29">
        <v>2.0550000000000002</v>
      </c>
      <c r="DG87" s="29">
        <v>1.1465000000000001</v>
      </c>
      <c r="DH87" s="29">
        <v>0.60199999999999998</v>
      </c>
      <c r="DI87" s="29">
        <v>0.52249999999999996</v>
      </c>
    </row>
    <row r="88" spans="1:113" x14ac:dyDescent="0.3">
      <c r="A88" s="25">
        <v>7563</v>
      </c>
      <c r="B88" s="25" t="s">
        <v>28</v>
      </c>
      <c r="C88" s="26" t="s">
        <v>29</v>
      </c>
      <c r="D88" s="27" t="s">
        <v>30</v>
      </c>
      <c r="E88" s="27">
        <v>50</v>
      </c>
      <c r="F88" s="27" t="s">
        <v>31</v>
      </c>
      <c r="G88" s="27" t="s">
        <v>32</v>
      </c>
      <c r="H88" s="27">
        <v>50</v>
      </c>
      <c r="I88" s="28" t="s">
        <v>33</v>
      </c>
      <c r="J88" s="27">
        <v>5501</v>
      </c>
      <c r="K88" s="27">
        <v>2020</v>
      </c>
      <c r="L88" s="30">
        <f t="shared" si="1"/>
        <v>167420.95049999995</v>
      </c>
      <c r="M88" s="29">
        <v>2964.1104999999998</v>
      </c>
      <c r="N88" s="29">
        <v>2946.511</v>
      </c>
      <c r="O88" s="29">
        <v>2912.0835000000002</v>
      </c>
      <c r="P88" s="29">
        <v>2908.57</v>
      </c>
      <c r="Q88" s="29">
        <v>2915.6410000000001</v>
      </c>
      <c r="R88" s="29">
        <v>2912.415</v>
      </c>
      <c r="S88" s="29">
        <v>2923.922</v>
      </c>
      <c r="T88" s="29">
        <v>2921.8364999999999</v>
      </c>
      <c r="U88" s="29">
        <v>2924.616</v>
      </c>
      <c r="V88" s="29">
        <v>2968.2154999999998</v>
      </c>
      <c r="W88" s="29">
        <v>3041.0659999999998</v>
      </c>
      <c r="X88" s="29">
        <v>3118.59</v>
      </c>
      <c r="Y88" s="29">
        <v>3189.8834999999999</v>
      </c>
      <c r="Z88" s="29">
        <v>3241.2314999999999</v>
      </c>
      <c r="AA88" s="29">
        <v>3285.1280000000002</v>
      </c>
      <c r="AB88" s="29">
        <v>3344.4265</v>
      </c>
      <c r="AC88" s="29">
        <v>3385.8395</v>
      </c>
      <c r="AD88" s="29">
        <v>3391.3035</v>
      </c>
      <c r="AE88" s="29">
        <v>3376.2815000000001</v>
      </c>
      <c r="AF88" s="29">
        <v>3346.5509999999999</v>
      </c>
      <c r="AG88" s="29">
        <v>3303.587</v>
      </c>
      <c r="AH88" s="29">
        <v>3255.0030000000002</v>
      </c>
      <c r="AI88" s="29">
        <v>3211.5814999999998</v>
      </c>
      <c r="AJ88" s="29">
        <v>3133.5050000000001</v>
      </c>
      <c r="AK88" s="29">
        <v>3056.4769999999999</v>
      </c>
      <c r="AL88" s="29">
        <v>3029.0255000000002</v>
      </c>
      <c r="AM88" s="29">
        <v>2976.9385000000002</v>
      </c>
      <c r="AN88" s="29">
        <v>2915.2855</v>
      </c>
      <c r="AO88" s="29">
        <v>2887.0104999999999</v>
      </c>
      <c r="AP88" s="29">
        <v>2872.4634999999998</v>
      </c>
      <c r="AQ88" s="29">
        <v>2847.8919999999998</v>
      </c>
      <c r="AR88" s="29">
        <v>2783.9839999999999</v>
      </c>
      <c r="AS88" s="29">
        <v>2719.779</v>
      </c>
      <c r="AT88" s="29">
        <v>2666.8454999999999</v>
      </c>
      <c r="AU88" s="29">
        <v>2612.3679999999999</v>
      </c>
      <c r="AV88" s="29">
        <v>2561.9</v>
      </c>
      <c r="AW88" s="29">
        <v>2507.2354999999998</v>
      </c>
      <c r="AX88" s="29">
        <v>2471.6280000000002</v>
      </c>
      <c r="AY88" s="29">
        <v>2418.518</v>
      </c>
      <c r="AZ88" s="29">
        <v>2337.8330000000001</v>
      </c>
      <c r="BA88" s="29">
        <v>2270.2565</v>
      </c>
      <c r="BB88" s="29">
        <v>2201.3969999999999</v>
      </c>
      <c r="BC88" s="29">
        <v>2134.7489999999998</v>
      </c>
      <c r="BD88" s="29">
        <v>2072.4639999999999</v>
      </c>
      <c r="BE88" s="29">
        <v>2012.202</v>
      </c>
      <c r="BF88" s="29">
        <v>1966.3434999999999</v>
      </c>
      <c r="BG88" s="29">
        <v>1930.2360000000001</v>
      </c>
      <c r="BH88" s="29">
        <v>1900.5374999999999</v>
      </c>
      <c r="BI88" s="29">
        <v>1839.2075</v>
      </c>
      <c r="BJ88" s="29">
        <v>1755.2494999999999</v>
      </c>
      <c r="BK88" s="29">
        <v>1691.5419999999999</v>
      </c>
      <c r="BL88" s="29">
        <v>1633.079</v>
      </c>
      <c r="BM88" s="29">
        <v>1569.8295000000001</v>
      </c>
      <c r="BN88" s="29">
        <v>1489.9435000000001</v>
      </c>
      <c r="BO88" s="29">
        <v>1403.6355000000001</v>
      </c>
      <c r="BP88" s="29">
        <v>1339.077</v>
      </c>
      <c r="BQ88" s="29">
        <v>1293.4939999999999</v>
      </c>
      <c r="BR88" s="29">
        <v>1256.144</v>
      </c>
      <c r="BS88" s="29">
        <v>1220.0495000000001</v>
      </c>
      <c r="BT88" s="29">
        <v>1179.001</v>
      </c>
      <c r="BU88" s="29">
        <v>1135.289</v>
      </c>
      <c r="BV88" s="29">
        <v>1092.098</v>
      </c>
      <c r="BW88" s="29">
        <v>1050.894</v>
      </c>
      <c r="BX88" s="29">
        <v>1007.138</v>
      </c>
      <c r="BY88" s="29">
        <v>959.25250000000005</v>
      </c>
      <c r="BZ88" s="29">
        <v>906.52650000000006</v>
      </c>
      <c r="CA88" s="29">
        <v>847.00850000000003</v>
      </c>
      <c r="CB88" s="29">
        <v>784.2405</v>
      </c>
      <c r="CC88" s="29">
        <v>721.29600000000005</v>
      </c>
      <c r="CD88" s="29">
        <v>656.96</v>
      </c>
      <c r="CE88" s="29">
        <v>579.81449999999995</v>
      </c>
      <c r="CF88" s="29">
        <v>513.75300000000004</v>
      </c>
      <c r="CG88" s="29">
        <v>487.28250000000003</v>
      </c>
      <c r="CH88" s="29">
        <v>466.88150000000002</v>
      </c>
      <c r="CI88" s="29">
        <v>433.483</v>
      </c>
      <c r="CJ88" s="29">
        <v>396.99200000000002</v>
      </c>
      <c r="CK88" s="29">
        <v>359.964</v>
      </c>
      <c r="CL88" s="29">
        <v>324.47899999999998</v>
      </c>
      <c r="CM88" s="29">
        <v>291.47000000000003</v>
      </c>
      <c r="CN88" s="29">
        <v>260.74450000000002</v>
      </c>
      <c r="CO88" s="29">
        <v>232.5505</v>
      </c>
      <c r="CP88" s="29">
        <v>206.48349999999999</v>
      </c>
      <c r="CQ88" s="29">
        <v>180.81549999999999</v>
      </c>
      <c r="CR88" s="29">
        <v>155.37200000000001</v>
      </c>
      <c r="CS88" s="29">
        <v>131.21250000000001</v>
      </c>
      <c r="CT88" s="29">
        <v>109.301</v>
      </c>
      <c r="CU88" s="29">
        <v>89.929000000000002</v>
      </c>
      <c r="CV88" s="29">
        <v>72.856499999999997</v>
      </c>
      <c r="CW88" s="29">
        <v>58.103499999999997</v>
      </c>
      <c r="CX88" s="29">
        <v>45.483499999999999</v>
      </c>
      <c r="CY88" s="29">
        <v>34.869500000000002</v>
      </c>
      <c r="CZ88" s="29">
        <v>26.169499999999999</v>
      </c>
      <c r="DA88" s="29">
        <v>19.141999999999999</v>
      </c>
      <c r="DB88" s="29">
        <v>13.587</v>
      </c>
      <c r="DC88" s="29">
        <v>9.2895000000000003</v>
      </c>
      <c r="DD88" s="29">
        <v>6.08</v>
      </c>
      <c r="DE88" s="29">
        <v>3.8010000000000002</v>
      </c>
      <c r="DF88" s="29">
        <v>2.2645</v>
      </c>
      <c r="DG88" s="29">
        <v>1.2775000000000001</v>
      </c>
      <c r="DH88" s="29">
        <v>0.67800000000000005</v>
      </c>
      <c r="DI88" s="29">
        <v>0.59799999999999998</v>
      </c>
    </row>
    <row r="89" spans="1:113" x14ac:dyDescent="0.3">
      <c r="A89" s="25">
        <v>7564</v>
      </c>
      <c r="B89" s="25" t="s">
        <v>28</v>
      </c>
      <c r="C89" s="26" t="s">
        <v>29</v>
      </c>
      <c r="D89" s="27" t="s">
        <v>30</v>
      </c>
      <c r="E89" s="27">
        <v>50</v>
      </c>
      <c r="F89" s="27" t="s">
        <v>31</v>
      </c>
      <c r="G89" s="27" t="s">
        <v>32</v>
      </c>
      <c r="H89" s="27">
        <v>50</v>
      </c>
      <c r="I89" s="28" t="s">
        <v>33</v>
      </c>
      <c r="J89" s="27">
        <v>5501</v>
      </c>
      <c r="K89" s="27">
        <v>2021</v>
      </c>
      <c r="L89" s="30">
        <f t="shared" si="1"/>
        <v>169356.25099999999</v>
      </c>
      <c r="M89" s="29">
        <v>2957.6439999999998</v>
      </c>
      <c r="N89" s="29">
        <v>2952.1244999999999</v>
      </c>
      <c r="O89" s="29">
        <v>2941.3690000000001</v>
      </c>
      <c r="P89" s="29">
        <v>2907.5814999999998</v>
      </c>
      <c r="Q89" s="29">
        <v>2904.6165000000001</v>
      </c>
      <c r="R89" s="29">
        <v>2912.2134999999998</v>
      </c>
      <c r="S89" s="29">
        <v>2909.5115000000001</v>
      </c>
      <c r="T89" s="29">
        <v>2921.5034999999998</v>
      </c>
      <c r="U89" s="29">
        <v>2919.8580000000002</v>
      </c>
      <c r="V89" s="29">
        <v>2922.991</v>
      </c>
      <c r="W89" s="29">
        <v>2966.8105</v>
      </c>
      <c r="X89" s="29">
        <v>3039.7195000000002</v>
      </c>
      <c r="Y89" s="29">
        <v>3117.1055000000001</v>
      </c>
      <c r="Z89" s="29">
        <v>3188.0210000000002</v>
      </c>
      <c r="AA89" s="29">
        <v>3238.712</v>
      </c>
      <c r="AB89" s="29">
        <v>3281.6489999999999</v>
      </c>
      <c r="AC89" s="29">
        <v>3339.7224999999999</v>
      </c>
      <c r="AD89" s="29">
        <v>3379.8815</v>
      </c>
      <c r="AE89" s="29">
        <v>3384.4014999999999</v>
      </c>
      <c r="AF89" s="29">
        <v>3368.9115000000002</v>
      </c>
      <c r="AG89" s="29">
        <v>3339.11</v>
      </c>
      <c r="AH89" s="29">
        <v>3296.2455</v>
      </c>
      <c r="AI89" s="29">
        <v>3247.7835</v>
      </c>
      <c r="AJ89" s="29">
        <v>3204.4445000000001</v>
      </c>
      <c r="AK89" s="29">
        <v>3126.4344999999998</v>
      </c>
      <c r="AL89" s="29">
        <v>3049.4285</v>
      </c>
      <c r="AM89" s="29">
        <v>3021.9395</v>
      </c>
      <c r="AN89" s="29">
        <v>2969.8415</v>
      </c>
      <c r="AO89" s="29">
        <v>2908.2345</v>
      </c>
      <c r="AP89" s="29">
        <v>2880.0520000000001</v>
      </c>
      <c r="AQ89" s="29">
        <v>2865.6565000000001</v>
      </c>
      <c r="AR89" s="29">
        <v>2841.2824999999998</v>
      </c>
      <c r="AS89" s="29">
        <v>2777.6025</v>
      </c>
      <c r="AT89" s="29">
        <v>2713.5814999999998</v>
      </c>
      <c r="AU89" s="29">
        <v>2660.7669999999998</v>
      </c>
      <c r="AV89" s="29">
        <v>2606.3525</v>
      </c>
      <c r="AW89" s="29">
        <v>2555.895</v>
      </c>
      <c r="AX89" s="29">
        <v>2501.2184999999999</v>
      </c>
      <c r="AY89" s="29">
        <v>2465.5535</v>
      </c>
      <c r="AZ89" s="29">
        <v>2412.4124999999999</v>
      </c>
      <c r="BA89" s="29">
        <v>2331.7275</v>
      </c>
      <c r="BB89" s="29">
        <v>2264.0985000000001</v>
      </c>
      <c r="BC89" s="29">
        <v>2195.13</v>
      </c>
      <c r="BD89" s="29">
        <v>2128.27</v>
      </c>
      <c r="BE89" s="29">
        <v>2065.6405</v>
      </c>
      <c r="BF89" s="29">
        <v>2004.902</v>
      </c>
      <c r="BG89" s="29">
        <v>1958.423</v>
      </c>
      <c r="BH89" s="29">
        <v>1921.626</v>
      </c>
      <c r="BI89" s="29">
        <v>1891.241</v>
      </c>
      <c r="BJ89" s="29">
        <v>1829.4075</v>
      </c>
      <c r="BK89" s="29">
        <v>1745.12</v>
      </c>
      <c r="BL89" s="29">
        <v>1680.9680000000001</v>
      </c>
      <c r="BM89" s="29">
        <v>1621.9665</v>
      </c>
      <c r="BN89" s="29">
        <v>1558.13</v>
      </c>
      <c r="BO89" s="29">
        <v>1477.6959999999999</v>
      </c>
      <c r="BP89" s="29">
        <v>1390.8485000000001</v>
      </c>
      <c r="BQ89" s="29">
        <v>1325.5205000000001</v>
      </c>
      <c r="BR89" s="29">
        <v>1278.9905000000001</v>
      </c>
      <c r="BS89" s="29">
        <v>1240.68</v>
      </c>
      <c r="BT89" s="29">
        <v>1203.7465</v>
      </c>
      <c r="BU89" s="29">
        <v>1162.0074999999999</v>
      </c>
      <c r="BV89" s="29">
        <v>1118.1400000000001</v>
      </c>
      <c r="BW89" s="29">
        <v>1074.4169999999999</v>
      </c>
      <c r="BX89" s="29">
        <v>1032.606</v>
      </c>
      <c r="BY89" s="29">
        <v>988.18600000000004</v>
      </c>
      <c r="BZ89" s="29">
        <v>939.59649999999999</v>
      </c>
      <c r="CA89" s="29">
        <v>886.16449999999998</v>
      </c>
      <c r="CB89" s="29">
        <v>826.05650000000003</v>
      </c>
      <c r="CC89" s="29">
        <v>762.82100000000003</v>
      </c>
      <c r="CD89" s="29">
        <v>699.5335</v>
      </c>
      <c r="CE89" s="29">
        <v>635.10450000000003</v>
      </c>
      <c r="CF89" s="29">
        <v>558.64</v>
      </c>
      <c r="CG89" s="29">
        <v>493.1875</v>
      </c>
      <c r="CH89" s="29">
        <v>466</v>
      </c>
      <c r="CI89" s="29">
        <v>444.73950000000002</v>
      </c>
      <c r="CJ89" s="29">
        <v>411.1925</v>
      </c>
      <c r="CK89" s="29">
        <v>374.86649999999997</v>
      </c>
      <c r="CL89" s="29">
        <v>338.19400000000002</v>
      </c>
      <c r="CM89" s="29">
        <v>303.12150000000003</v>
      </c>
      <c r="CN89" s="29">
        <v>270.50349999999997</v>
      </c>
      <c r="CO89" s="29">
        <v>240.18600000000001</v>
      </c>
      <c r="CP89" s="29">
        <v>212.43049999999999</v>
      </c>
      <c r="CQ89" s="29">
        <v>186.89449999999999</v>
      </c>
      <c r="CR89" s="29">
        <v>161.97800000000001</v>
      </c>
      <c r="CS89" s="29">
        <v>137.51750000000001</v>
      </c>
      <c r="CT89" s="29">
        <v>114.568</v>
      </c>
      <c r="CU89" s="29">
        <v>94.070999999999998</v>
      </c>
      <c r="CV89" s="29">
        <v>76.28</v>
      </c>
      <c r="CW89" s="29">
        <v>60.906500000000001</v>
      </c>
      <c r="CX89" s="29">
        <v>47.832000000000001</v>
      </c>
      <c r="CY89" s="29">
        <v>36.82</v>
      </c>
      <c r="CZ89" s="29">
        <v>27.711500000000001</v>
      </c>
      <c r="DA89" s="29">
        <v>20.384</v>
      </c>
      <c r="DB89" s="29">
        <v>14.585000000000001</v>
      </c>
      <c r="DC89" s="29">
        <v>10.1045</v>
      </c>
      <c r="DD89" s="29">
        <v>6.7229999999999999</v>
      </c>
      <c r="DE89" s="29">
        <v>4.2679999999999998</v>
      </c>
      <c r="DF89" s="29">
        <v>2.581</v>
      </c>
      <c r="DG89" s="29">
        <v>1.4810000000000001</v>
      </c>
      <c r="DH89" s="29">
        <v>0.80200000000000005</v>
      </c>
      <c r="DI89" s="29">
        <v>0.73299999999999998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IST</vt:lpstr>
      <vt:lpstr>Sheet1</vt:lpstr>
      <vt:lpstr>Raw data</vt:lpstr>
      <vt:lpstr>Population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Saidul Islam</dc:creator>
  <cp:lastModifiedBy>Saidul Islam</cp:lastModifiedBy>
  <dcterms:created xsi:type="dcterms:W3CDTF">2022-12-02T12:59:03Z</dcterms:created>
  <dcterms:modified xsi:type="dcterms:W3CDTF">2023-01-16T17:09:43Z</dcterms:modified>
</cp:coreProperties>
</file>