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7EA9B2E-5CE2-4AEE-B1C5-12F0974C42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5" i="1"/>
  <c r="F126" i="1"/>
  <c r="I126" i="1"/>
  <c r="P119" i="1"/>
  <c r="J7" i="1"/>
  <c r="S5" i="1"/>
  <c r="T5" i="1"/>
  <c r="U5" i="1"/>
  <c r="J5" i="1" l="1"/>
  <c r="N5" i="1" s="1"/>
  <c r="P5" i="1"/>
  <c r="O5" i="1"/>
  <c r="Q5" i="1"/>
  <c r="J124" i="1"/>
  <c r="J112" i="1"/>
  <c r="J100" i="1"/>
  <c r="J88" i="1"/>
  <c r="J76" i="1"/>
  <c r="J64" i="1"/>
  <c r="J52" i="1"/>
  <c r="J40" i="1"/>
  <c r="J28" i="1"/>
  <c r="J16" i="1"/>
  <c r="J123" i="1"/>
  <c r="J111" i="1"/>
  <c r="J99" i="1"/>
  <c r="J87" i="1"/>
  <c r="J75" i="1"/>
  <c r="J63" i="1"/>
  <c r="J51" i="1"/>
  <c r="J39" i="1"/>
  <c r="J27" i="1"/>
  <c r="J15" i="1"/>
  <c r="J122" i="1"/>
  <c r="J110" i="1"/>
  <c r="J98" i="1"/>
  <c r="J86" i="1"/>
  <c r="J74" i="1"/>
  <c r="J62" i="1"/>
  <c r="J50" i="1"/>
  <c r="J38" i="1"/>
  <c r="J26" i="1"/>
  <c r="J14" i="1"/>
  <c r="J121" i="1"/>
  <c r="J109" i="1"/>
  <c r="J97" i="1"/>
  <c r="J85" i="1"/>
  <c r="J73" i="1"/>
  <c r="J61" i="1"/>
  <c r="J49" i="1"/>
  <c r="J37" i="1"/>
  <c r="J25" i="1"/>
  <c r="J13" i="1"/>
  <c r="J120" i="1"/>
  <c r="J108" i="1"/>
  <c r="J96" i="1"/>
  <c r="J84" i="1"/>
  <c r="J72" i="1"/>
  <c r="J60" i="1"/>
  <c r="J48" i="1"/>
  <c r="J36" i="1"/>
  <c r="J24" i="1"/>
  <c r="J12" i="1"/>
  <c r="J114" i="1"/>
  <c r="J102" i="1"/>
  <c r="J90" i="1"/>
  <c r="J78" i="1"/>
  <c r="J66" i="1"/>
  <c r="J54" i="1"/>
  <c r="J42" i="1"/>
  <c r="J30" i="1"/>
  <c r="J18" i="1"/>
  <c r="J6" i="1"/>
  <c r="J113" i="1"/>
  <c r="J101" i="1"/>
  <c r="J89" i="1"/>
  <c r="J77" i="1"/>
  <c r="J65" i="1"/>
  <c r="J53" i="1"/>
  <c r="J41" i="1"/>
  <c r="J29" i="1"/>
  <c r="J17" i="1"/>
  <c r="J119" i="1"/>
  <c r="J107" i="1"/>
  <c r="J95" i="1"/>
  <c r="J83" i="1"/>
  <c r="J71" i="1"/>
  <c r="J59" i="1"/>
  <c r="J47" i="1"/>
  <c r="J35" i="1"/>
  <c r="J23" i="1"/>
  <c r="J11" i="1"/>
  <c r="J118" i="1"/>
  <c r="J106" i="1"/>
  <c r="J94" i="1"/>
  <c r="J82" i="1"/>
  <c r="J70" i="1"/>
  <c r="J58" i="1"/>
  <c r="J46" i="1"/>
  <c r="J34" i="1"/>
  <c r="J22" i="1"/>
  <c r="J10" i="1"/>
  <c r="J117" i="1"/>
  <c r="J105" i="1"/>
  <c r="J93" i="1"/>
  <c r="J81" i="1"/>
  <c r="J69" i="1"/>
  <c r="J57" i="1"/>
  <c r="J45" i="1"/>
  <c r="J33" i="1"/>
  <c r="J21" i="1"/>
  <c r="J9" i="1"/>
  <c r="J116" i="1"/>
  <c r="J104" i="1"/>
  <c r="J92" i="1"/>
  <c r="J80" i="1"/>
  <c r="J68" i="1"/>
  <c r="J56" i="1"/>
  <c r="J44" i="1"/>
  <c r="J32" i="1"/>
  <c r="J20" i="1"/>
  <c r="J8" i="1"/>
  <c r="J115" i="1"/>
  <c r="J103" i="1"/>
  <c r="J91" i="1"/>
  <c r="J79" i="1"/>
  <c r="J67" i="1"/>
  <c r="J55" i="1"/>
  <c r="J43" i="1"/>
  <c r="J31" i="1"/>
  <c r="J19" i="1"/>
  <c r="AD124" i="1" l="1"/>
  <c r="U124" i="1"/>
  <c r="T124" i="1"/>
  <c r="AC124" i="1" s="1"/>
  <c r="S124" i="1"/>
  <c r="R124" i="1"/>
  <c r="AA124" i="1" s="1"/>
  <c r="P124" i="1"/>
  <c r="N124" i="1"/>
  <c r="O124" i="1"/>
  <c r="Q124" i="1"/>
  <c r="AD123" i="1"/>
  <c r="U123" i="1"/>
  <c r="T123" i="1"/>
  <c r="AC123" i="1" s="1"/>
  <c r="S123" i="1"/>
  <c r="R123" i="1"/>
  <c r="AA123" i="1" s="1"/>
  <c r="Q123" i="1"/>
  <c r="P123" i="1"/>
  <c r="N123" i="1"/>
  <c r="AD122" i="1"/>
  <c r="U122" i="1"/>
  <c r="T122" i="1"/>
  <c r="AC122" i="1" s="1"/>
  <c r="S122" i="1"/>
  <c r="R122" i="1"/>
  <c r="AA122" i="1" s="1"/>
  <c r="P122" i="1"/>
  <c r="Q122" i="1"/>
  <c r="AD121" i="1"/>
  <c r="U121" i="1"/>
  <c r="T121" i="1"/>
  <c r="AC121" i="1" s="1"/>
  <c r="S121" i="1"/>
  <c r="R121" i="1"/>
  <c r="AA121" i="1" s="1"/>
  <c r="Q121" i="1"/>
  <c r="O121" i="1"/>
  <c r="AD120" i="1"/>
  <c r="U120" i="1"/>
  <c r="T120" i="1"/>
  <c r="AC120" i="1" s="1"/>
  <c r="S120" i="1"/>
  <c r="R120" i="1"/>
  <c r="AA120" i="1" s="1"/>
  <c r="P120" i="1"/>
  <c r="O120" i="1"/>
  <c r="Q120" i="1"/>
  <c r="AD119" i="1"/>
  <c r="U119" i="1"/>
  <c r="T119" i="1"/>
  <c r="AC119" i="1" s="1"/>
  <c r="S119" i="1"/>
  <c r="R119" i="1"/>
  <c r="AA119" i="1" s="1"/>
  <c r="AD118" i="1"/>
  <c r="U118" i="1"/>
  <c r="T118" i="1"/>
  <c r="AC118" i="1" s="1"/>
  <c r="S118" i="1"/>
  <c r="R118" i="1"/>
  <c r="AA118" i="1" s="1"/>
  <c r="Q118" i="1"/>
  <c r="P118" i="1"/>
  <c r="O118" i="1"/>
  <c r="N118" i="1"/>
  <c r="AD117" i="1"/>
  <c r="U117" i="1"/>
  <c r="T117" i="1"/>
  <c r="AC117" i="1" s="1"/>
  <c r="S117" i="1"/>
  <c r="R117" i="1"/>
  <c r="AA117" i="1" s="1"/>
  <c r="P117" i="1"/>
  <c r="Q117" i="1"/>
  <c r="AD116" i="1"/>
  <c r="U116" i="1"/>
  <c r="T116" i="1"/>
  <c r="AC116" i="1" s="1"/>
  <c r="S116" i="1"/>
  <c r="R116" i="1"/>
  <c r="AA116" i="1" s="1"/>
  <c r="P116" i="1"/>
  <c r="O116" i="1"/>
  <c r="N116" i="1"/>
  <c r="Q116" i="1"/>
  <c r="AD115" i="1"/>
  <c r="U115" i="1"/>
  <c r="T115" i="1"/>
  <c r="AC115" i="1" s="1"/>
  <c r="S115" i="1"/>
  <c r="R115" i="1"/>
  <c r="AA115" i="1" s="1"/>
  <c r="Q115" i="1"/>
  <c r="P115" i="1"/>
  <c r="O115" i="1"/>
  <c r="N115" i="1"/>
  <c r="AD114" i="1"/>
  <c r="U114" i="1"/>
  <c r="T114" i="1"/>
  <c r="AC114" i="1" s="1"/>
  <c r="S114" i="1"/>
  <c r="R114" i="1"/>
  <c r="AA114" i="1" s="1"/>
  <c r="P114" i="1"/>
  <c r="O114" i="1"/>
  <c r="N114" i="1"/>
  <c r="Q114" i="1"/>
  <c r="AD113" i="1"/>
  <c r="U113" i="1"/>
  <c r="T113" i="1"/>
  <c r="AC113" i="1" s="1"/>
  <c r="S113" i="1"/>
  <c r="R113" i="1"/>
  <c r="AA113" i="1" s="1"/>
  <c r="Q113" i="1"/>
  <c r="P113" i="1"/>
  <c r="O113" i="1"/>
  <c r="N113" i="1"/>
  <c r="AD112" i="1"/>
  <c r="U112" i="1"/>
  <c r="T112" i="1"/>
  <c r="AC112" i="1" s="1"/>
  <c r="S112" i="1"/>
  <c r="R112" i="1"/>
  <c r="AA112" i="1" s="1"/>
  <c r="P112" i="1"/>
  <c r="N112" i="1"/>
  <c r="O112" i="1"/>
  <c r="Q112" i="1"/>
  <c r="AD111" i="1"/>
  <c r="U111" i="1"/>
  <c r="T111" i="1"/>
  <c r="AC111" i="1" s="1"/>
  <c r="S111" i="1"/>
  <c r="R111" i="1"/>
  <c r="AA111" i="1" s="1"/>
  <c r="N111" i="1"/>
  <c r="AD110" i="1"/>
  <c r="U110" i="1"/>
  <c r="T110" i="1"/>
  <c r="AC110" i="1" s="1"/>
  <c r="S110" i="1"/>
  <c r="R110" i="1"/>
  <c r="AA110" i="1" s="1"/>
  <c r="P110" i="1"/>
  <c r="O110" i="1"/>
  <c r="N110" i="1"/>
  <c r="Q110" i="1"/>
  <c r="AD109" i="1"/>
  <c r="U109" i="1"/>
  <c r="T109" i="1"/>
  <c r="AC109" i="1" s="1"/>
  <c r="S109" i="1"/>
  <c r="R109" i="1"/>
  <c r="AA109" i="1" s="1"/>
  <c r="Q109" i="1"/>
  <c r="O109" i="1"/>
  <c r="AD108" i="1"/>
  <c r="U108" i="1"/>
  <c r="T108" i="1"/>
  <c r="AC108" i="1" s="1"/>
  <c r="S108" i="1"/>
  <c r="R108" i="1"/>
  <c r="AA108" i="1" s="1"/>
  <c r="Q108" i="1"/>
  <c r="AD107" i="1"/>
  <c r="U107" i="1"/>
  <c r="T107" i="1"/>
  <c r="AC107" i="1" s="1"/>
  <c r="S107" i="1"/>
  <c r="R107" i="1"/>
  <c r="AA107" i="1" s="1"/>
  <c r="Q107" i="1"/>
  <c r="AD106" i="1"/>
  <c r="U106" i="1"/>
  <c r="T106" i="1"/>
  <c r="AC106" i="1" s="1"/>
  <c r="S106" i="1"/>
  <c r="R106" i="1"/>
  <c r="AA106" i="1" s="1"/>
  <c r="Q106" i="1"/>
  <c r="P106" i="1"/>
  <c r="O106" i="1"/>
  <c r="N106" i="1"/>
  <c r="AD105" i="1"/>
  <c r="U105" i="1"/>
  <c r="T105" i="1"/>
  <c r="AC105" i="1" s="1"/>
  <c r="S105" i="1"/>
  <c r="R105" i="1"/>
  <c r="AA105" i="1" s="1"/>
  <c r="N105" i="1"/>
  <c r="Q105" i="1"/>
  <c r="AD104" i="1"/>
  <c r="U104" i="1"/>
  <c r="T104" i="1"/>
  <c r="AC104" i="1" s="1"/>
  <c r="S104" i="1"/>
  <c r="R104" i="1"/>
  <c r="AA104" i="1" s="1"/>
  <c r="Q104" i="1"/>
  <c r="P104" i="1"/>
  <c r="O104" i="1"/>
  <c r="N104" i="1"/>
  <c r="AD103" i="1"/>
  <c r="U103" i="1"/>
  <c r="T103" i="1"/>
  <c r="AC103" i="1" s="1"/>
  <c r="S103" i="1"/>
  <c r="R103" i="1"/>
  <c r="AA103" i="1" s="1"/>
  <c r="P103" i="1"/>
  <c r="Q103" i="1"/>
  <c r="AD102" i="1"/>
  <c r="U102" i="1"/>
  <c r="T102" i="1"/>
  <c r="AC102" i="1" s="1"/>
  <c r="S102" i="1"/>
  <c r="R102" i="1"/>
  <c r="AA102" i="1" s="1"/>
  <c r="P102" i="1"/>
  <c r="N102" i="1"/>
  <c r="O102" i="1"/>
  <c r="Q102" i="1"/>
  <c r="AD101" i="1"/>
  <c r="U101" i="1"/>
  <c r="T101" i="1"/>
  <c r="AC101" i="1" s="1"/>
  <c r="S101" i="1"/>
  <c r="R101" i="1"/>
  <c r="AA101" i="1" s="1"/>
  <c r="Q101" i="1"/>
  <c r="P101" i="1"/>
  <c r="O101" i="1"/>
  <c r="N101" i="1"/>
  <c r="AD100" i="1"/>
  <c r="U100" i="1"/>
  <c r="T100" i="1"/>
  <c r="AC100" i="1" s="1"/>
  <c r="S100" i="1"/>
  <c r="R100" i="1"/>
  <c r="AA100" i="1" s="1"/>
  <c r="P100" i="1"/>
  <c r="O100" i="1"/>
  <c r="Q100" i="1"/>
  <c r="AD99" i="1"/>
  <c r="U99" i="1"/>
  <c r="T99" i="1"/>
  <c r="AC99" i="1" s="1"/>
  <c r="S99" i="1"/>
  <c r="R99" i="1"/>
  <c r="AA99" i="1" s="1"/>
  <c r="AD98" i="1"/>
  <c r="U98" i="1"/>
  <c r="T98" i="1"/>
  <c r="AC98" i="1" s="1"/>
  <c r="S98" i="1"/>
  <c r="R98" i="1"/>
  <c r="AA98" i="1" s="1"/>
  <c r="P98" i="1"/>
  <c r="AD97" i="1"/>
  <c r="U97" i="1"/>
  <c r="T97" i="1"/>
  <c r="AC97" i="1" s="1"/>
  <c r="S97" i="1"/>
  <c r="R97" i="1"/>
  <c r="AA97" i="1" s="1"/>
  <c r="AD96" i="1"/>
  <c r="U96" i="1"/>
  <c r="T96" i="1"/>
  <c r="AC96" i="1" s="1"/>
  <c r="S96" i="1"/>
  <c r="R96" i="1"/>
  <c r="AA96" i="1" s="1"/>
  <c r="Q96" i="1"/>
  <c r="AD95" i="1"/>
  <c r="U95" i="1"/>
  <c r="T95" i="1"/>
  <c r="AC95" i="1" s="1"/>
  <c r="S95" i="1"/>
  <c r="R95" i="1"/>
  <c r="AA95" i="1" s="1"/>
  <c r="Q95" i="1"/>
  <c r="AD94" i="1"/>
  <c r="U94" i="1"/>
  <c r="T94" i="1"/>
  <c r="AC94" i="1" s="1"/>
  <c r="S94" i="1"/>
  <c r="R94" i="1"/>
  <c r="AA94" i="1" s="1"/>
  <c r="Q94" i="1"/>
  <c r="P94" i="1"/>
  <c r="O94" i="1"/>
  <c r="N94" i="1"/>
  <c r="AD93" i="1"/>
  <c r="U93" i="1"/>
  <c r="T93" i="1"/>
  <c r="AC93" i="1" s="1"/>
  <c r="S93" i="1"/>
  <c r="R93" i="1"/>
  <c r="AA93" i="1" s="1"/>
  <c r="Q93" i="1"/>
  <c r="AD92" i="1"/>
  <c r="U92" i="1"/>
  <c r="T92" i="1"/>
  <c r="AC92" i="1" s="1"/>
  <c r="S92" i="1"/>
  <c r="R92" i="1"/>
  <c r="AA92" i="1" s="1"/>
  <c r="Q92" i="1"/>
  <c r="P92" i="1"/>
  <c r="O92" i="1"/>
  <c r="N92" i="1"/>
  <c r="AD91" i="1"/>
  <c r="U91" i="1"/>
  <c r="T91" i="1"/>
  <c r="AC91" i="1" s="1"/>
  <c r="S91" i="1"/>
  <c r="R91" i="1"/>
  <c r="AA91" i="1" s="1"/>
  <c r="Q91" i="1"/>
  <c r="AD90" i="1"/>
  <c r="U90" i="1"/>
  <c r="T90" i="1"/>
  <c r="AC90" i="1" s="1"/>
  <c r="S90" i="1"/>
  <c r="R90" i="1"/>
  <c r="AA90" i="1" s="1"/>
  <c r="P90" i="1"/>
  <c r="N90" i="1"/>
  <c r="O90" i="1"/>
  <c r="Q90" i="1"/>
  <c r="AD89" i="1"/>
  <c r="U89" i="1"/>
  <c r="T89" i="1"/>
  <c r="AC89" i="1" s="1"/>
  <c r="S89" i="1"/>
  <c r="R89" i="1"/>
  <c r="AA89" i="1" s="1"/>
  <c r="Q89" i="1"/>
  <c r="P89" i="1"/>
  <c r="N89" i="1"/>
  <c r="AD88" i="1"/>
  <c r="U88" i="1"/>
  <c r="T88" i="1"/>
  <c r="AC88" i="1" s="1"/>
  <c r="S88" i="1"/>
  <c r="R88" i="1"/>
  <c r="AA88" i="1" s="1"/>
  <c r="O88" i="1"/>
  <c r="Q88" i="1"/>
  <c r="AD87" i="1"/>
  <c r="U87" i="1"/>
  <c r="T87" i="1"/>
  <c r="AC87" i="1" s="1"/>
  <c r="S87" i="1"/>
  <c r="R87" i="1"/>
  <c r="AA87" i="1" s="1"/>
  <c r="O87" i="1"/>
  <c r="AD86" i="1"/>
  <c r="U86" i="1"/>
  <c r="T86" i="1"/>
  <c r="AC86" i="1" s="1"/>
  <c r="S86" i="1"/>
  <c r="R86" i="1"/>
  <c r="AA86" i="1" s="1"/>
  <c r="P86" i="1"/>
  <c r="O86" i="1"/>
  <c r="N86" i="1"/>
  <c r="Q86" i="1"/>
  <c r="AD85" i="1"/>
  <c r="U85" i="1"/>
  <c r="T85" i="1"/>
  <c r="AC85" i="1" s="1"/>
  <c r="S85" i="1"/>
  <c r="R85" i="1"/>
  <c r="AA85" i="1" s="1"/>
  <c r="Q85" i="1"/>
  <c r="O85" i="1"/>
  <c r="AD84" i="1"/>
  <c r="U84" i="1"/>
  <c r="T84" i="1"/>
  <c r="AC84" i="1" s="1"/>
  <c r="S84" i="1"/>
  <c r="R84" i="1"/>
  <c r="AA84" i="1" s="1"/>
  <c r="P84" i="1"/>
  <c r="Q84" i="1"/>
  <c r="AD83" i="1"/>
  <c r="U83" i="1"/>
  <c r="T83" i="1"/>
  <c r="AC83" i="1" s="1"/>
  <c r="S83" i="1"/>
  <c r="R83" i="1"/>
  <c r="AA83" i="1" s="1"/>
  <c r="AD82" i="1"/>
  <c r="U82" i="1"/>
  <c r="T82" i="1"/>
  <c r="AC82" i="1" s="1"/>
  <c r="S82" i="1"/>
  <c r="R82" i="1"/>
  <c r="AA82" i="1" s="1"/>
  <c r="P82" i="1"/>
  <c r="O82" i="1"/>
  <c r="N82" i="1"/>
  <c r="Q82" i="1"/>
  <c r="AD81" i="1"/>
  <c r="U81" i="1"/>
  <c r="T81" i="1"/>
  <c r="AC81" i="1" s="1"/>
  <c r="S81" i="1"/>
  <c r="R81" i="1"/>
  <c r="AA81" i="1" s="1"/>
  <c r="Q81" i="1"/>
  <c r="AD80" i="1"/>
  <c r="U80" i="1"/>
  <c r="T80" i="1"/>
  <c r="AC80" i="1" s="1"/>
  <c r="S80" i="1"/>
  <c r="R80" i="1"/>
  <c r="AA80" i="1" s="1"/>
  <c r="Q80" i="1"/>
  <c r="P80" i="1"/>
  <c r="O80" i="1"/>
  <c r="N80" i="1"/>
  <c r="AD79" i="1"/>
  <c r="U79" i="1"/>
  <c r="T79" i="1"/>
  <c r="AC79" i="1" s="1"/>
  <c r="S79" i="1"/>
  <c r="R79" i="1"/>
  <c r="AA79" i="1" s="1"/>
  <c r="N79" i="1"/>
  <c r="AD78" i="1"/>
  <c r="U78" i="1"/>
  <c r="T78" i="1"/>
  <c r="AC78" i="1" s="1"/>
  <c r="S78" i="1"/>
  <c r="R78" i="1"/>
  <c r="AA78" i="1" s="1"/>
  <c r="P78" i="1"/>
  <c r="N78" i="1"/>
  <c r="O78" i="1"/>
  <c r="Q78" i="1"/>
  <c r="AD77" i="1"/>
  <c r="U77" i="1"/>
  <c r="T77" i="1"/>
  <c r="AC77" i="1" s="1"/>
  <c r="S77" i="1"/>
  <c r="R77" i="1"/>
  <c r="AA77" i="1" s="1"/>
  <c r="Q77" i="1"/>
  <c r="P77" i="1"/>
  <c r="O77" i="1"/>
  <c r="N77" i="1"/>
  <c r="AD76" i="1"/>
  <c r="U76" i="1"/>
  <c r="T76" i="1"/>
  <c r="AC76" i="1" s="1"/>
  <c r="S76" i="1"/>
  <c r="R76" i="1"/>
  <c r="AA76" i="1" s="1"/>
  <c r="O76" i="1"/>
  <c r="Q76" i="1"/>
  <c r="AD75" i="1"/>
  <c r="U75" i="1"/>
  <c r="T75" i="1"/>
  <c r="AC75" i="1" s="1"/>
  <c r="S75" i="1"/>
  <c r="R75" i="1"/>
  <c r="AA75" i="1" s="1"/>
  <c r="P75" i="1"/>
  <c r="O75" i="1"/>
  <c r="AD74" i="1"/>
  <c r="U74" i="1"/>
  <c r="T74" i="1"/>
  <c r="AC74" i="1" s="1"/>
  <c r="S74" i="1"/>
  <c r="R74" i="1"/>
  <c r="AA74" i="1" s="1"/>
  <c r="P74" i="1"/>
  <c r="N74" i="1"/>
  <c r="AD73" i="1"/>
  <c r="U73" i="1"/>
  <c r="T73" i="1"/>
  <c r="AC73" i="1" s="1"/>
  <c r="S73" i="1"/>
  <c r="R73" i="1"/>
  <c r="AA73" i="1" s="1"/>
  <c r="Q73" i="1"/>
  <c r="AD72" i="1"/>
  <c r="U72" i="1"/>
  <c r="T72" i="1"/>
  <c r="AC72" i="1" s="1"/>
  <c r="S72" i="1"/>
  <c r="R72" i="1"/>
  <c r="AA72" i="1" s="1"/>
  <c r="P72" i="1"/>
  <c r="Q72" i="1"/>
  <c r="AD71" i="1"/>
  <c r="U71" i="1"/>
  <c r="T71" i="1"/>
  <c r="AC71" i="1" s="1"/>
  <c r="S71" i="1"/>
  <c r="R71" i="1"/>
  <c r="AA71" i="1" s="1"/>
  <c r="Q71" i="1"/>
  <c r="O71" i="1"/>
  <c r="AD70" i="1"/>
  <c r="U70" i="1"/>
  <c r="T70" i="1"/>
  <c r="AC70" i="1" s="1"/>
  <c r="S70" i="1"/>
  <c r="R70" i="1"/>
  <c r="AA70" i="1" s="1"/>
  <c r="P70" i="1"/>
  <c r="O70" i="1"/>
  <c r="N70" i="1"/>
  <c r="Q70" i="1"/>
  <c r="AD69" i="1"/>
  <c r="U69" i="1"/>
  <c r="T69" i="1"/>
  <c r="AC69" i="1" s="1"/>
  <c r="S69" i="1"/>
  <c r="R69" i="1"/>
  <c r="AA69" i="1" s="1"/>
  <c r="Q69" i="1"/>
  <c r="AD68" i="1"/>
  <c r="U68" i="1"/>
  <c r="T68" i="1"/>
  <c r="AC68" i="1" s="1"/>
  <c r="S68" i="1"/>
  <c r="R68" i="1"/>
  <c r="AA68" i="1" s="1"/>
  <c r="Q68" i="1"/>
  <c r="P68" i="1"/>
  <c r="O68" i="1"/>
  <c r="N68" i="1"/>
  <c r="AD67" i="1"/>
  <c r="U67" i="1"/>
  <c r="T67" i="1"/>
  <c r="AC67" i="1" s="1"/>
  <c r="S67" i="1"/>
  <c r="R67" i="1"/>
  <c r="AA67" i="1" s="1"/>
  <c r="O67" i="1"/>
  <c r="P67" i="1"/>
  <c r="AD66" i="1"/>
  <c r="U66" i="1"/>
  <c r="T66" i="1"/>
  <c r="AC66" i="1" s="1"/>
  <c r="S66" i="1"/>
  <c r="R66" i="1"/>
  <c r="AA66" i="1" s="1"/>
  <c r="P66" i="1"/>
  <c r="O66" i="1"/>
  <c r="N66" i="1"/>
  <c r="Q66" i="1"/>
  <c r="AD65" i="1"/>
  <c r="U65" i="1"/>
  <c r="T65" i="1"/>
  <c r="AC65" i="1" s="1"/>
  <c r="S65" i="1"/>
  <c r="R65" i="1"/>
  <c r="AA65" i="1" s="1"/>
  <c r="P65" i="1"/>
  <c r="O65" i="1"/>
  <c r="AD64" i="1"/>
  <c r="U64" i="1"/>
  <c r="T64" i="1"/>
  <c r="AC64" i="1" s="1"/>
  <c r="S64" i="1"/>
  <c r="R64" i="1"/>
  <c r="AA64" i="1" s="1"/>
  <c r="AD63" i="1"/>
  <c r="U63" i="1"/>
  <c r="T63" i="1"/>
  <c r="AC63" i="1" s="1"/>
  <c r="S63" i="1"/>
  <c r="R63" i="1"/>
  <c r="AA63" i="1" s="1"/>
  <c r="Q63" i="1"/>
  <c r="P63" i="1"/>
  <c r="O63" i="1"/>
  <c r="N63" i="1"/>
  <c r="AD62" i="1"/>
  <c r="U62" i="1"/>
  <c r="T62" i="1"/>
  <c r="AC62" i="1" s="1"/>
  <c r="S62" i="1"/>
  <c r="R62" i="1"/>
  <c r="AA62" i="1" s="1"/>
  <c r="P62" i="1"/>
  <c r="O62" i="1"/>
  <c r="N62" i="1"/>
  <c r="Q62" i="1"/>
  <c r="AD61" i="1"/>
  <c r="U61" i="1"/>
  <c r="T61" i="1"/>
  <c r="AC61" i="1" s="1"/>
  <c r="S61" i="1"/>
  <c r="R61" i="1"/>
  <c r="AA61" i="1" s="1"/>
  <c r="AD60" i="1"/>
  <c r="U60" i="1"/>
  <c r="T60" i="1"/>
  <c r="AC60" i="1" s="1"/>
  <c r="S60" i="1"/>
  <c r="R60" i="1"/>
  <c r="AA60" i="1" s="1"/>
  <c r="Q60" i="1"/>
  <c r="AD59" i="1"/>
  <c r="U59" i="1"/>
  <c r="T59" i="1"/>
  <c r="AC59" i="1" s="1"/>
  <c r="S59" i="1"/>
  <c r="R59" i="1"/>
  <c r="AA59" i="1" s="1"/>
  <c r="Q59" i="1"/>
  <c r="O59" i="1"/>
  <c r="AD58" i="1"/>
  <c r="U58" i="1"/>
  <c r="T58" i="1"/>
  <c r="AC58" i="1" s="1"/>
  <c r="S58" i="1"/>
  <c r="R58" i="1"/>
  <c r="AA58" i="1" s="1"/>
  <c r="P58" i="1"/>
  <c r="O58" i="1"/>
  <c r="N58" i="1"/>
  <c r="Q58" i="1"/>
  <c r="AD57" i="1"/>
  <c r="U57" i="1"/>
  <c r="T57" i="1"/>
  <c r="AC57" i="1" s="1"/>
  <c r="S57" i="1"/>
  <c r="R57" i="1"/>
  <c r="AA57" i="1" s="1"/>
  <c r="Q57" i="1"/>
  <c r="O57" i="1"/>
  <c r="N57" i="1"/>
  <c r="P57" i="1"/>
  <c r="AD56" i="1"/>
  <c r="U56" i="1"/>
  <c r="T56" i="1"/>
  <c r="AC56" i="1" s="1"/>
  <c r="S56" i="1"/>
  <c r="R56" i="1"/>
  <c r="AA56" i="1" s="1"/>
  <c r="P56" i="1"/>
  <c r="O56" i="1"/>
  <c r="N56" i="1"/>
  <c r="Q56" i="1"/>
  <c r="AD55" i="1"/>
  <c r="U55" i="1"/>
  <c r="T55" i="1"/>
  <c r="AC55" i="1" s="1"/>
  <c r="S55" i="1"/>
  <c r="R55" i="1"/>
  <c r="AA55" i="1" s="1"/>
  <c r="P55" i="1"/>
  <c r="O55" i="1"/>
  <c r="Q55" i="1"/>
  <c r="AD54" i="1"/>
  <c r="U54" i="1"/>
  <c r="T54" i="1"/>
  <c r="AC54" i="1" s="1"/>
  <c r="S54" i="1"/>
  <c r="R54" i="1"/>
  <c r="AA54" i="1" s="1"/>
  <c r="P54" i="1"/>
  <c r="O54" i="1"/>
  <c r="N54" i="1"/>
  <c r="Q54" i="1"/>
  <c r="AD53" i="1"/>
  <c r="U53" i="1"/>
  <c r="T53" i="1"/>
  <c r="AC53" i="1" s="1"/>
  <c r="S53" i="1"/>
  <c r="R53" i="1"/>
  <c r="AA53" i="1" s="1"/>
  <c r="AD52" i="1"/>
  <c r="U52" i="1"/>
  <c r="T52" i="1"/>
  <c r="AC52" i="1" s="1"/>
  <c r="S52" i="1"/>
  <c r="R52" i="1"/>
  <c r="AA52" i="1" s="1"/>
  <c r="O52" i="1"/>
  <c r="Q52" i="1"/>
  <c r="AD51" i="1"/>
  <c r="U51" i="1"/>
  <c r="T51" i="1"/>
  <c r="AC51" i="1" s="1"/>
  <c r="S51" i="1"/>
  <c r="R51" i="1"/>
  <c r="AA51" i="1" s="1"/>
  <c r="Q51" i="1"/>
  <c r="P51" i="1"/>
  <c r="O51" i="1"/>
  <c r="N51" i="1"/>
  <c r="AD50" i="1"/>
  <c r="U50" i="1"/>
  <c r="T50" i="1"/>
  <c r="AC50" i="1" s="1"/>
  <c r="S50" i="1"/>
  <c r="R50" i="1"/>
  <c r="AA50" i="1" s="1"/>
  <c r="Q50" i="1"/>
  <c r="AD49" i="1"/>
  <c r="U49" i="1"/>
  <c r="T49" i="1"/>
  <c r="AC49" i="1" s="1"/>
  <c r="S49" i="1"/>
  <c r="R49" i="1"/>
  <c r="AA49" i="1" s="1"/>
  <c r="AD48" i="1"/>
  <c r="U48" i="1"/>
  <c r="T48" i="1"/>
  <c r="AC48" i="1" s="1"/>
  <c r="S48" i="1"/>
  <c r="R48" i="1"/>
  <c r="AA48" i="1" s="1"/>
  <c r="N48" i="1"/>
  <c r="AD47" i="1"/>
  <c r="U47" i="1"/>
  <c r="T47" i="1"/>
  <c r="AC47" i="1" s="1"/>
  <c r="S47" i="1"/>
  <c r="R47" i="1"/>
  <c r="AA47" i="1" s="1"/>
  <c r="Q47" i="1"/>
  <c r="AD46" i="1"/>
  <c r="U46" i="1"/>
  <c r="T46" i="1"/>
  <c r="AC46" i="1" s="1"/>
  <c r="S46" i="1"/>
  <c r="R46" i="1"/>
  <c r="AA46" i="1" s="1"/>
  <c r="Q46" i="1"/>
  <c r="P46" i="1"/>
  <c r="O46" i="1"/>
  <c r="N46" i="1"/>
  <c r="AD45" i="1"/>
  <c r="U45" i="1"/>
  <c r="T45" i="1"/>
  <c r="AC45" i="1" s="1"/>
  <c r="S45" i="1"/>
  <c r="R45" i="1"/>
  <c r="AA45" i="1" s="1"/>
  <c r="Q45" i="1"/>
  <c r="O45" i="1"/>
  <c r="N45" i="1"/>
  <c r="P45" i="1"/>
  <c r="AD44" i="1"/>
  <c r="U44" i="1"/>
  <c r="T44" i="1"/>
  <c r="AC44" i="1" s="1"/>
  <c r="S44" i="1"/>
  <c r="R44" i="1"/>
  <c r="AA44" i="1" s="1"/>
  <c r="P44" i="1"/>
  <c r="O44" i="1"/>
  <c r="N44" i="1"/>
  <c r="Q44" i="1"/>
  <c r="AD43" i="1"/>
  <c r="U43" i="1"/>
  <c r="T43" i="1"/>
  <c r="AC43" i="1" s="1"/>
  <c r="S43" i="1"/>
  <c r="R43" i="1"/>
  <c r="AA43" i="1" s="1"/>
  <c r="Q43" i="1"/>
  <c r="P43" i="1"/>
  <c r="O43" i="1"/>
  <c r="N43" i="1"/>
  <c r="AD42" i="1"/>
  <c r="U42" i="1"/>
  <c r="T42" i="1"/>
  <c r="AC42" i="1" s="1"/>
  <c r="S42" i="1"/>
  <c r="R42" i="1"/>
  <c r="AA42" i="1" s="1"/>
  <c r="P42" i="1"/>
  <c r="N42" i="1"/>
  <c r="O42" i="1"/>
  <c r="Q42" i="1"/>
  <c r="AD41" i="1"/>
  <c r="U41" i="1"/>
  <c r="T41" i="1"/>
  <c r="AC41" i="1" s="1"/>
  <c r="S41" i="1"/>
  <c r="R41" i="1"/>
  <c r="AA41" i="1" s="1"/>
  <c r="Q41" i="1"/>
  <c r="P41" i="1"/>
  <c r="O41" i="1"/>
  <c r="N41" i="1"/>
  <c r="AD40" i="1"/>
  <c r="U40" i="1"/>
  <c r="T40" i="1"/>
  <c r="AC40" i="1" s="1"/>
  <c r="S40" i="1"/>
  <c r="R40" i="1"/>
  <c r="AA40" i="1" s="1"/>
  <c r="P40" i="1"/>
  <c r="O40" i="1"/>
  <c r="Q40" i="1"/>
  <c r="AD39" i="1"/>
  <c r="U39" i="1"/>
  <c r="T39" i="1"/>
  <c r="AC39" i="1" s="1"/>
  <c r="S39" i="1"/>
  <c r="R39" i="1"/>
  <c r="AA39" i="1" s="1"/>
  <c r="Q39" i="1"/>
  <c r="AD38" i="1"/>
  <c r="U38" i="1"/>
  <c r="T38" i="1"/>
  <c r="AC38" i="1" s="1"/>
  <c r="S38" i="1"/>
  <c r="R38" i="1"/>
  <c r="AA38" i="1" s="1"/>
  <c r="N38" i="1"/>
  <c r="AD37" i="1"/>
  <c r="U37" i="1"/>
  <c r="T37" i="1"/>
  <c r="AC37" i="1" s="1"/>
  <c r="S37" i="1"/>
  <c r="R37" i="1"/>
  <c r="AA37" i="1" s="1"/>
  <c r="AD36" i="1"/>
  <c r="U36" i="1"/>
  <c r="T36" i="1"/>
  <c r="AC36" i="1" s="1"/>
  <c r="S36" i="1"/>
  <c r="R36" i="1"/>
  <c r="AA36" i="1" s="1"/>
  <c r="Q36" i="1"/>
  <c r="P36" i="1"/>
  <c r="O36" i="1"/>
  <c r="N36" i="1"/>
  <c r="AD35" i="1"/>
  <c r="U35" i="1"/>
  <c r="T35" i="1"/>
  <c r="AC35" i="1" s="1"/>
  <c r="S35" i="1"/>
  <c r="R35" i="1"/>
  <c r="AA35" i="1" s="1"/>
  <c r="Q35" i="1"/>
  <c r="AD34" i="1"/>
  <c r="U34" i="1"/>
  <c r="T34" i="1"/>
  <c r="AC34" i="1" s="1"/>
  <c r="S34" i="1"/>
  <c r="R34" i="1"/>
  <c r="AA34" i="1" s="1"/>
  <c r="P34" i="1"/>
  <c r="Q34" i="1"/>
  <c r="AD33" i="1"/>
  <c r="U33" i="1"/>
  <c r="T33" i="1"/>
  <c r="AC33" i="1" s="1"/>
  <c r="S33" i="1"/>
  <c r="R33" i="1"/>
  <c r="AA33" i="1" s="1"/>
  <c r="Q33" i="1"/>
  <c r="O33" i="1"/>
  <c r="N33" i="1"/>
  <c r="P33" i="1"/>
  <c r="AD32" i="1"/>
  <c r="U32" i="1"/>
  <c r="T32" i="1"/>
  <c r="AC32" i="1" s="1"/>
  <c r="S32" i="1"/>
  <c r="R32" i="1"/>
  <c r="AA32" i="1" s="1"/>
  <c r="P32" i="1"/>
  <c r="O32" i="1"/>
  <c r="N32" i="1"/>
  <c r="Q32" i="1"/>
  <c r="AD31" i="1"/>
  <c r="U31" i="1"/>
  <c r="T31" i="1"/>
  <c r="AC31" i="1" s="1"/>
  <c r="S31" i="1"/>
  <c r="R31" i="1"/>
  <c r="AA31" i="1" s="1"/>
  <c r="Q31" i="1"/>
  <c r="P31" i="1"/>
  <c r="O31" i="1"/>
  <c r="N31" i="1"/>
  <c r="AD30" i="1"/>
  <c r="U30" i="1"/>
  <c r="T30" i="1"/>
  <c r="AC30" i="1" s="1"/>
  <c r="S30" i="1"/>
  <c r="R30" i="1"/>
  <c r="AA30" i="1" s="1"/>
  <c r="P30" i="1"/>
  <c r="O30" i="1"/>
  <c r="N30" i="1"/>
  <c r="Q30" i="1"/>
  <c r="AD29" i="1"/>
  <c r="U29" i="1"/>
  <c r="T29" i="1"/>
  <c r="AC29" i="1" s="1"/>
  <c r="S29" i="1"/>
  <c r="R29" i="1"/>
  <c r="AA29" i="1" s="1"/>
  <c r="N29" i="1"/>
  <c r="AD28" i="1"/>
  <c r="U28" i="1"/>
  <c r="T28" i="1"/>
  <c r="AC28" i="1" s="1"/>
  <c r="S28" i="1"/>
  <c r="R28" i="1"/>
  <c r="AA28" i="1" s="1"/>
  <c r="O28" i="1"/>
  <c r="Q28" i="1"/>
  <c r="AD27" i="1"/>
  <c r="U27" i="1"/>
  <c r="T27" i="1"/>
  <c r="AC27" i="1" s="1"/>
  <c r="S27" i="1"/>
  <c r="R27" i="1"/>
  <c r="AA27" i="1" s="1"/>
  <c r="Q27" i="1"/>
  <c r="P27" i="1"/>
  <c r="O27" i="1"/>
  <c r="N27" i="1"/>
  <c r="AD26" i="1"/>
  <c r="U26" i="1"/>
  <c r="T26" i="1"/>
  <c r="AC26" i="1" s="1"/>
  <c r="S26" i="1"/>
  <c r="R26" i="1"/>
  <c r="AA26" i="1" s="1"/>
  <c r="P26" i="1"/>
  <c r="O26" i="1"/>
  <c r="N26" i="1"/>
  <c r="Q26" i="1"/>
  <c r="AD25" i="1"/>
  <c r="U25" i="1"/>
  <c r="T25" i="1"/>
  <c r="AC25" i="1" s="1"/>
  <c r="S25" i="1"/>
  <c r="R25" i="1"/>
  <c r="AA25" i="1" s="1"/>
  <c r="O25" i="1"/>
  <c r="AD24" i="1"/>
  <c r="U24" i="1"/>
  <c r="T24" i="1"/>
  <c r="AC24" i="1" s="1"/>
  <c r="S24" i="1"/>
  <c r="R24" i="1"/>
  <c r="AA24" i="1" s="1"/>
  <c r="N24" i="1"/>
  <c r="AD23" i="1"/>
  <c r="U23" i="1"/>
  <c r="T23" i="1"/>
  <c r="AC23" i="1" s="1"/>
  <c r="S23" i="1"/>
  <c r="R23" i="1"/>
  <c r="AA23" i="1" s="1"/>
  <c r="Q23" i="1"/>
  <c r="AD22" i="1"/>
  <c r="U22" i="1"/>
  <c r="T22" i="1"/>
  <c r="AC22" i="1" s="1"/>
  <c r="S22" i="1"/>
  <c r="R22" i="1"/>
  <c r="AA22" i="1" s="1"/>
  <c r="N22" i="1"/>
  <c r="AD21" i="1"/>
  <c r="U21" i="1"/>
  <c r="T21" i="1"/>
  <c r="AC21" i="1" s="1"/>
  <c r="S21" i="1"/>
  <c r="R21" i="1"/>
  <c r="AA21" i="1" s="1"/>
  <c r="O21" i="1"/>
  <c r="P21" i="1"/>
  <c r="Q21" i="1"/>
  <c r="AD20" i="1"/>
  <c r="U20" i="1"/>
  <c r="T20" i="1"/>
  <c r="AC20" i="1" s="1"/>
  <c r="S20" i="1"/>
  <c r="R20" i="1"/>
  <c r="AA20" i="1" s="1"/>
  <c r="P20" i="1"/>
  <c r="O20" i="1"/>
  <c r="N20" i="1"/>
  <c r="Q20" i="1"/>
  <c r="AD19" i="1"/>
  <c r="U19" i="1"/>
  <c r="T19" i="1"/>
  <c r="AC19" i="1" s="1"/>
  <c r="S19" i="1"/>
  <c r="R19" i="1"/>
  <c r="AA19" i="1" s="1"/>
  <c r="Q19" i="1"/>
  <c r="P19" i="1"/>
  <c r="O19" i="1"/>
  <c r="N19" i="1"/>
  <c r="AD18" i="1"/>
  <c r="U18" i="1"/>
  <c r="T18" i="1"/>
  <c r="AC18" i="1" s="1"/>
  <c r="S18" i="1"/>
  <c r="R18" i="1"/>
  <c r="AA18" i="1" s="1"/>
  <c r="P18" i="1"/>
  <c r="O18" i="1"/>
  <c r="N18" i="1"/>
  <c r="Q18" i="1"/>
  <c r="AD17" i="1"/>
  <c r="U17" i="1"/>
  <c r="T17" i="1"/>
  <c r="AC17" i="1" s="1"/>
  <c r="S17" i="1"/>
  <c r="R17" i="1"/>
  <c r="AA17" i="1" s="1"/>
  <c r="Q17" i="1"/>
  <c r="P17" i="1"/>
  <c r="O17" i="1"/>
  <c r="N17" i="1"/>
  <c r="AD16" i="1"/>
  <c r="U16" i="1"/>
  <c r="T16" i="1"/>
  <c r="AC16" i="1" s="1"/>
  <c r="S16" i="1"/>
  <c r="R16" i="1"/>
  <c r="AA16" i="1" s="1"/>
  <c r="Q16" i="1"/>
  <c r="AD15" i="1"/>
  <c r="U15" i="1"/>
  <c r="T15" i="1"/>
  <c r="AC15" i="1" s="1"/>
  <c r="S15" i="1"/>
  <c r="R15" i="1"/>
  <c r="AA15" i="1" s="1"/>
  <c r="P15" i="1"/>
  <c r="O15" i="1"/>
  <c r="N15" i="1"/>
  <c r="Q15" i="1"/>
  <c r="AD14" i="1"/>
  <c r="U14" i="1"/>
  <c r="T14" i="1"/>
  <c r="AC14" i="1" s="1"/>
  <c r="S14" i="1"/>
  <c r="R14" i="1"/>
  <c r="AA14" i="1" s="1"/>
  <c r="P14" i="1"/>
  <c r="Q14" i="1"/>
  <c r="AD13" i="1"/>
  <c r="U13" i="1"/>
  <c r="T13" i="1"/>
  <c r="AC13" i="1" s="1"/>
  <c r="S13" i="1"/>
  <c r="R13" i="1"/>
  <c r="AA13" i="1" s="1"/>
  <c r="Q13" i="1"/>
  <c r="P13" i="1"/>
  <c r="O13" i="1"/>
  <c r="N13" i="1"/>
  <c r="AD12" i="1"/>
  <c r="U12" i="1"/>
  <c r="T12" i="1"/>
  <c r="AC12" i="1" s="1"/>
  <c r="S12" i="1"/>
  <c r="R12" i="1"/>
  <c r="AA12" i="1" s="1"/>
  <c r="P12" i="1"/>
  <c r="O12" i="1"/>
  <c r="Q12" i="1"/>
  <c r="AD11" i="1"/>
  <c r="U11" i="1"/>
  <c r="T11" i="1"/>
  <c r="AC11" i="1" s="1"/>
  <c r="S11" i="1"/>
  <c r="R11" i="1"/>
  <c r="AA11" i="1" s="1"/>
  <c r="P11" i="1"/>
  <c r="O11" i="1"/>
  <c r="Q11" i="1"/>
  <c r="AD10" i="1"/>
  <c r="U10" i="1"/>
  <c r="T10" i="1"/>
  <c r="AC10" i="1" s="1"/>
  <c r="S10" i="1"/>
  <c r="R10" i="1"/>
  <c r="AA10" i="1" s="1"/>
  <c r="AD9" i="1"/>
  <c r="U9" i="1"/>
  <c r="T9" i="1"/>
  <c r="AC9" i="1" s="1"/>
  <c r="S9" i="1"/>
  <c r="R9" i="1"/>
  <c r="AA9" i="1" s="1"/>
  <c r="N9" i="1"/>
  <c r="AD8" i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U8" i="1"/>
  <c r="T8" i="1"/>
  <c r="AC8" i="1" s="1"/>
  <c r="S8" i="1"/>
  <c r="R8" i="1"/>
  <c r="AA8" i="1" s="1"/>
  <c r="Q8" i="1"/>
  <c r="P8" i="1"/>
  <c r="N8" i="1"/>
  <c r="AD7" i="1"/>
  <c r="U7" i="1"/>
  <c r="T7" i="1"/>
  <c r="AC7" i="1" s="1"/>
  <c r="S7" i="1"/>
  <c r="R7" i="1"/>
  <c r="AA7" i="1" s="1"/>
  <c r="P7" i="1"/>
  <c r="Q7" i="1"/>
  <c r="U6" i="1"/>
  <c r="T6" i="1"/>
  <c r="S6" i="1"/>
  <c r="R6" i="1"/>
  <c r="Q6" i="1"/>
  <c r="AB111" i="1" l="1"/>
  <c r="AB75" i="1"/>
  <c r="AB32" i="1"/>
  <c r="AB28" i="1"/>
  <c r="AB48" i="1"/>
  <c r="Y12" i="1"/>
  <c r="AB104" i="1"/>
  <c r="AB109" i="1"/>
  <c r="AB113" i="1"/>
  <c r="AB116" i="1"/>
  <c r="AB108" i="1"/>
  <c r="AB68" i="1"/>
  <c r="AB26" i="1"/>
  <c r="AB64" i="1"/>
  <c r="Y123" i="1"/>
  <c r="AB16" i="1"/>
  <c r="AB38" i="1"/>
  <c r="AB117" i="1"/>
  <c r="AB102" i="1"/>
  <c r="AB87" i="1"/>
  <c r="AB91" i="1"/>
  <c r="AB37" i="1"/>
  <c r="AB13" i="1"/>
  <c r="AB22" i="1"/>
  <c r="AB44" i="1"/>
  <c r="Y55" i="1"/>
  <c r="W33" i="1"/>
  <c r="X44" i="1"/>
  <c r="X12" i="1"/>
  <c r="X18" i="1"/>
  <c r="Y14" i="1"/>
  <c r="X20" i="1"/>
  <c r="X102" i="1"/>
  <c r="W115" i="1"/>
  <c r="Y115" i="1"/>
  <c r="AB39" i="1"/>
  <c r="Y41" i="1"/>
  <c r="AB63" i="1"/>
  <c r="Y68" i="1"/>
  <c r="AB29" i="1"/>
  <c r="AB60" i="1"/>
  <c r="AB62" i="1"/>
  <c r="X121" i="1"/>
  <c r="AB30" i="1"/>
  <c r="AB97" i="1"/>
  <c r="AB99" i="1"/>
  <c r="Y124" i="1"/>
  <c r="AB27" i="1"/>
  <c r="AB18" i="1"/>
  <c r="AB58" i="1"/>
  <c r="X71" i="1"/>
  <c r="AB114" i="1"/>
  <c r="X88" i="1"/>
  <c r="W30" i="1"/>
  <c r="AB41" i="1"/>
  <c r="AB19" i="1"/>
  <c r="AB51" i="1"/>
  <c r="X59" i="1"/>
  <c r="X76" i="1"/>
  <c r="AB88" i="1"/>
  <c r="AB106" i="1"/>
  <c r="AB25" i="1"/>
  <c r="AB35" i="1"/>
  <c r="AB65" i="1"/>
  <c r="AB76" i="1"/>
  <c r="AB79" i="1"/>
  <c r="AB10" i="1"/>
  <c r="AB52" i="1"/>
  <c r="AB82" i="1"/>
  <c r="AB98" i="1"/>
  <c r="AB101" i="1"/>
  <c r="AB7" i="1"/>
  <c r="AB21" i="1"/>
  <c r="AB43" i="1"/>
  <c r="AB110" i="1"/>
  <c r="Y113" i="1"/>
  <c r="X116" i="1"/>
  <c r="X66" i="1"/>
  <c r="Y103" i="1"/>
  <c r="Y67" i="1"/>
  <c r="Y104" i="1"/>
  <c r="X78" i="1"/>
  <c r="Y13" i="1"/>
  <c r="W42" i="1"/>
  <c r="W57" i="1"/>
  <c r="X41" i="1"/>
  <c r="X19" i="1"/>
  <c r="X33" i="1"/>
  <c r="W102" i="1"/>
  <c r="W27" i="1"/>
  <c r="W31" i="1"/>
  <c r="W32" i="1"/>
  <c r="W112" i="1"/>
  <c r="W19" i="1"/>
  <c r="Y63" i="1"/>
  <c r="Y78" i="1"/>
  <c r="Y31" i="1"/>
  <c r="Y117" i="1"/>
  <c r="X31" i="1"/>
  <c r="AB92" i="1"/>
  <c r="W124" i="1"/>
  <c r="AB24" i="1"/>
  <c r="Y116" i="1"/>
  <c r="AB118" i="1"/>
  <c r="Y8" i="1"/>
  <c r="AB40" i="1"/>
  <c r="W46" i="1"/>
  <c r="Y58" i="1"/>
  <c r="AB115" i="1"/>
  <c r="AB33" i="1"/>
  <c r="X46" i="1"/>
  <c r="AB47" i="1"/>
  <c r="AB31" i="1"/>
  <c r="X43" i="1"/>
  <c r="Y46" i="1"/>
  <c r="X52" i="1"/>
  <c r="AB53" i="1"/>
  <c r="AB8" i="1"/>
  <c r="AB12" i="1"/>
  <c r="Y43" i="1"/>
  <c r="X45" i="1"/>
  <c r="AB49" i="1"/>
  <c r="AB61" i="1"/>
  <c r="AB70" i="1"/>
  <c r="AB78" i="1"/>
  <c r="Y90" i="1"/>
  <c r="AB100" i="1"/>
  <c r="W105" i="1"/>
  <c r="X21" i="1"/>
  <c r="X42" i="1"/>
  <c r="Y56" i="1"/>
  <c r="AB83" i="1"/>
  <c r="AB94" i="1"/>
  <c r="AB56" i="1"/>
  <c r="AB112" i="1"/>
  <c r="AB11" i="1"/>
  <c r="AB45" i="1"/>
  <c r="AB89" i="1"/>
  <c r="X101" i="1"/>
  <c r="W9" i="1"/>
  <c r="AB15" i="1"/>
  <c r="Y34" i="1"/>
  <c r="AB103" i="1"/>
  <c r="X110" i="1"/>
  <c r="X115" i="1"/>
  <c r="Y118" i="1"/>
  <c r="P9" i="1"/>
  <c r="Y9" i="1" s="1"/>
  <c r="O9" i="1"/>
  <c r="AB42" i="1"/>
  <c r="AB66" i="1"/>
  <c r="AB73" i="1"/>
  <c r="AB74" i="1"/>
  <c r="W78" i="1"/>
  <c r="X27" i="1"/>
  <c r="X28" i="1"/>
  <c r="X55" i="1"/>
  <c r="X56" i="1"/>
  <c r="Y75" i="1"/>
  <c r="P107" i="1"/>
  <c r="Y107" i="1" s="1"/>
  <c r="N107" i="1"/>
  <c r="W107" i="1" s="1"/>
  <c r="O107" i="1"/>
  <c r="X107" i="1" s="1"/>
  <c r="AB55" i="1"/>
  <c r="AB54" i="1"/>
  <c r="P69" i="1"/>
  <c r="Y69" i="1" s="1"/>
  <c r="N69" i="1"/>
  <c r="W69" i="1" s="1"/>
  <c r="O69" i="1"/>
  <c r="AB85" i="1"/>
  <c r="AB86" i="1"/>
  <c r="W113" i="1"/>
  <c r="W114" i="1"/>
  <c r="AB121" i="1"/>
  <c r="AB122" i="1"/>
  <c r="X113" i="1"/>
  <c r="X114" i="1"/>
  <c r="W58" i="1"/>
  <c r="AB71" i="1"/>
  <c r="AB72" i="1"/>
  <c r="P81" i="1"/>
  <c r="Y81" i="1" s="1"/>
  <c r="N81" i="1"/>
  <c r="W81" i="1" s="1"/>
  <c r="O81" i="1"/>
  <c r="P93" i="1"/>
  <c r="Y93" i="1" s="1"/>
  <c r="O93" i="1"/>
  <c r="X93" i="1" s="1"/>
  <c r="X57" i="1"/>
  <c r="X58" i="1"/>
  <c r="X68" i="1"/>
  <c r="X67" i="1"/>
  <c r="N93" i="1"/>
  <c r="W93" i="1" s="1"/>
  <c r="Q10" i="1"/>
  <c r="P10" i="1"/>
  <c r="O10" i="1"/>
  <c r="N10" i="1"/>
  <c r="W10" i="1" s="1"/>
  <c r="Y27" i="1"/>
  <c r="P79" i="1"/>
  <c r="Y79" i="1" s="1"/>
  <c r="O79" i="1"/>
  <c r="Q22" i="1"/>
  <c r="Y66" i="1"/>
  <c r="W79" i="1"/>
  <c r="W111" i="1"/>
  <c r="Q9" i="1"/>
  <c r="O22" i="1"/>
  <c r="X22" i="1" s="1"/>
  <c r="P22" i="1"/>
  <c r="Y22" i="1" s="1"/>
  <c r="AB36" i="1"/>
  <c r="AB123" i="1"/>
  <c r="AB124" i="1"/>
  <c r="N14" i="1"/>
  <c r="W14" i="1" s="1"/>
  <c r="Y15" i="1"/>
  <c r="X32" i="1"/>
  <c r="X63" i="1"/>
  <c r="O64" i="1"/>
  <c r="X64" i="1" s="1"/>
  <c r="P64" i="1"/>
  <c r="Y64" i="1" s="1"/>
  <c r="AB67" i="1"/>
  <c r="X86" i="1"/>
  <c r="X87" i="1"/>
  <c r="N119" i="1"/>
  <c r="W119" i="1" s="1"/>
  <c r="P6" i="1"/>
  <c r="Y7" i="1" s="1"/>
  <c r="O6" i="1"/>
  <c r="N6" i="1"/>
  <c r="O8" i="1"/>
  <c r="O16" i="1"/>
  <c r="P16" i="1"/>
  <c r="Y16" i="1" s="1"/>
  <c r="N16" i="1"/>
  <c r="W16" i="1" s="1"/>
  <c r="W18" i="1"/>
  <c r="Y20" i="1"/>
  <c r="Y21" i="1"/>
  <c r="AB46" i="1"/>
  <c r="N64" i="1"/>
  <c r="W64" i="1" s="1"/>
  <c r="N67" i="1"/>
  <c r="W67" i="1" s="1"/>
  <c r="O74" i="1"/>
  <c r="X75" i="1" s="1"/>
  <c r="Q79" i="1"/>
  <c r="AB80" i="1"/>
  <c r="O89" i="1"/>
  <c r="X89" i="1" s="1"/>
  <c r="W90" i="1"/>
  <c r="P91" i="1"/>
  <c r="Y91" i="1" s="1"/>
  <c r="N91" i="1"/>
  <c r="W91" i="1" s="1"/>
  <c r="O91" i="1"/>
  <c r="P105" i="1"/>
  <c r="O105" i="1"/>
  <c r="O119" i="1"/>
  <c r="N108" i="1"/>
  <c r="P108" i="1"/>
  <c r="O108" i="1"/>
  <c r="X109" i="1" s="1"/>
  <c r="AB9" i="1"/>
  <c r="N37" i="1"/>
  <c r="W37" i="1" s="1"/>
  <c r="Q37" i="1"/>
  <c r="P37" i="1"/>
  <c r="Y37" i="1" s="1"/>
  <c r="O37" i="1"/>
  <c r="X37" i="1" s="1"/>
  <c r="O48" i="1"/>
  <c r="N49" i="1"/>
  <c r="W49" i="1" s="1"/>
  <c r="P49" i="1"/>
  <c r="W43" i="1"/>
  <c r="W106" i="1"/>
  <c r="Y18" i="1"/>
  <c r="O29" i="1"/>
  <c r="O38" i="1"/>
  <c r="P48" i="1"/>
  <c r="O49" i="1"/>
  <c r="P50" i="1"/>
  <c r="Y51" i="1" s="1"/>
  <c r="O50" i="1"/>
  <c r="X51" i="1" s="1"/>
  <c r="N50" i="1"/>
  <c r="N52" i="1"/>
  <c r="W52" i="1" s="1"/>
  <c r="Q53" i="1"/>
  <c r="P53" i="1"/>
  <c r="Y54" i="1" s="1"/>
  <c r="O53" i="1"/>
  <c r="AB57" i="1"/>
  <c r="P95" i="1"/>
  <c r="Y95" i="1" s="1"/>
  <c r="N95" i="1"/>
  <c r="W95" i="1" s="1"/>
  <c r="O96" i="1"/>
  <c r="P96" i="1"/>
  <c r="N98" i="1"/>
  <c r="X13" i="1"/>
  <c r="N39" i="1"/>
  <c r="W39" i="1" s="1"/>
  <c r="O14" i="1"/>
  <c r="AB17" i="1"/>
  <c r="P29" i="1"/>
  <c r="P38" i="1"/>
  <c r="O39" i="1"/>
  <c r="Q48" i="1"/>
  <c r="Q49" i="1"/>
  <c r="P52" i="1"/>
  <c r="Y52" i="1" s="1"/>
  <c r="N53" i="1"/>
  <c r="N60" i="1"/>
  <c r="P83" i="1"/>
  <c r="N83" i="1"/>
  <c r="W83" i="1" s="1"/>
  <c r="AB84" i="1"/>
  <c r="O95" i="1"/>
  <c r="X95" i="1" s="1"/>
  <c r="N96" i="1"/>
  <c r="O98" i="1"/>
  <c r="N99" i="1"/>
  <c r="Q99" i="1"/>
  <c r="P99" i="1"/>
  <c r="Y99" i="1" s="1"/>
  <c r="O99" i="1"/>
  <c r="N7" i="1"/>
  <c r="W8" i="1" s="1"/>
  <c r="O24" i="1"/>
  <c r="Q29" i="1"/>
  <c r="N34" i="1"/>
  <c r="W34" i="1" s="1"/>
  <c r="AB34" i="1"/>
  <c r="P39" i="1"/>
  <c r="W44" i="1"/>
  <c r="W45" i="1"/>
  <c r="O60" i="1"/>
  <c r="X60" i="1" s="1"/>
  <c r="N72" i="1"/>
  <c r="O83" i="1"/>
  <c r="X83" i="1" s="1"/>
  <c r="N84" i="1"/>
  <c r="N97" i="1"/>
  <c r="P97" i="1"/>
  <c r="O97" i="1"/>
  <c r="W116" i="1"/>
  <c r="O7" i="1"/>
  <c r="N12" i="1"/>
  <c r="AB14" i="1"/>
  <c r="Y19" i="1"/>
  <c r="AB20" i="1"/>
  <c r="P24" i="1"/>
  <c r="N25" i="1"/>
  <c r="Q25" i="1"/>
  <c r="P25" i="1"/>
  <c r="Y26" i="1" s="1"/>
  <c r="O34" i="1"/>
  <c r="X34" i="1" s="1"/>
  <c r="N55" i="1"/>
  <c r="W55" i="1" s="1"/>
  <c r="Y57" i="1"/>
  <c r="P60" i="1"/>
  <c r="O72" i="1"/>
  <c r="X72" i="1" s="1"/>
  <c r="AB77" i="1"/>
  <c r="Q83" i="1"/>
  <c r="O84" i="1"/>
  <c r="X85" i="1" s="1"/>
  <c r="AB90" i="1"/>
  <c r="Q97" i="1"/>
  <c r="Y101" i="1"/>
  <c r="N122" i="1"/>
  <c r="W20" i="1"/>
  <c r="Q24" i="1"/>
  <c r="X26" i="1"/>
  <c r="AB59" i="1"/>
  <c r="W63" i="1"/>
  <c r="Q64" i="1"/>
  <c r="Q67" i="1"/>
  <c r="N75" i="1"/>
  <c r="W75" i="1" s="1"/>
  <c r="Q75" i="1"/>
  <c r="N87" i="1"/>
  <c r="W87" i="1" s="1"/>
  <c r="Q87" i="1"/>
  <c r="P87" i="1"/>
  <c r="Y87" i="1" s="1"/>
  <c r="AB95" i="1"/>
  <c r="AB96" i="1"/>
  <c r="Q119" i="1"/>
  <c r="N121" i="1"/>
  <c r="P121" i="1"/>
  <c r="O122" i="1"/>
  <c r="X122" i="1" s="1"/>
  <c r="AB23" i="1"/>
  <c r="Q65" i="1"/>
  <c r="P71" i="1"/>
  <c r="Y71" i="1" s="1"/>
  <c r="N71" i="1"/>
  <c r="W71" i="1" s="1"/>
  <c r="X77" i="1"/>
  <c r="W80" i="1"/>
  <c r="Q98" i="1"/>
  <c r="N109" i="1"/>
  <c r="P109" i="1"/>
  <c r="N61" i="1"/>
  <c r="P61" i="1"/>
  <c r="Y102" i="1"/>
  <c r="P23" i="1"/>
  <c r="N23" i="1"/>
  <c r="W23" i="1" s="1"/>
  <c r="Y32" i="1"/>
  <c r="Y42" i="1"/>
  <c r="Y44" i="1"/>
  <c r="P47" i="1"/>
  <c r="Y47" i="1" s="1"/>
  <c r="N47" i="1"/>
  <c r="W47" i="1" s="1"/>
  <c r="O61" i="1"/>
  <c r="X62" i="1" s="1"/>
  <c r="N76" i="1"/>
  <c r="AB81" i="1"/>
  <c r="N103" i="1"/>
  <c r="O111" i="1"/>
  <c r="N117" i="1"/>
  <c r="W117" i="1" s="1"/>
  <c r="AB69" i="1"/>
  <c r="AB107" i="1"/>
  <c r="N11" i="1"/>
  <c r="O23" i="1"/>
  <c r="N28" i="1"/>
  <c r="W28" i="1" s="1"/>
  <c r="Y33" i="1"/>
  <c r="P35" i="1"/>
  <c r="Y35" i="1" s="1"/>
  <c r="N35" i="1"/>
  <c r="Y45" i="1"/>
  <c r="O47" i="1"/>
  <c r="X47" i="1" s="1"/>
  <c r="AB50" i="1"/>
  <c r="Q61" i="1"/>
  <c r="N65" i="1"/>
  <c r="W66" i="1" s="1"/>
  <c r="N73" i="1"/>
  <c r="P73" i="1"/>
  <c r="Y73" i="1" s="1"/>
  <c r="P76" i="1"/>
  <c r="Y76" i="1" s="1"/>
  <c r="N88" i="1"/>
  <c r="W89" i="1" s="1"/>
  <c r="AB93" i="1"/>
  <c r="O103" i="1"/>
  <c r="P111" i="1"/>
  <c r="Y114" i="1"/>
  <c r="O117" i="1"/>
  <c r="AB119" i="1"/>
  <c r="N120" i="1"/>
  <c r="N21" i="1"/>
  <c r="W21" i="1" s="1"/>
  <c r="P28" i="1"/>
  <c r="Y28" i="1" s="1"/>
  <c r="O35" i="1"/>
  <c r="Q38" i="1"/>
  <c r="N40" i="1"/>
  <c r="W41" i="1" s="1"/>
  <c r="P59" i="1"/>
  <c r="Y59" i="1" s="1"/>
  <c r="N59" i="1"/>
  <c r="W59" i="1" s="1"/>
  <c r="O73" i="1"/>
  <c r="Q74" i="1"/>
  <c r="N85" i="1"/>
  <c r="W86" i="1" s="1"/>
  <c r="P85" i="1"/>
  <c r="P88" i="1"/>
  <c r="Y89" i="1" s="1"/>
  <c r="N100" i="1"/>
  <c r="AB105" i="1"/>
  <c r="Q111" i="1"/>
  <c r="AB120" i="1"/>
  <c r="O123" i="1"/>
  <c r="Y80" i="1" l="1"/>
  <c r="X90" i="1"/>
  <c r="Y94" i="1"/>
  <c r="W12" i="1"/>
  <c r="X98" i="1"/>
  <c r="X97" i="1"/>
  <c r="W96" i="1"/>
  <c r="Y29" i="1"/>
  <c r="Y70" i="1"/>
  <c r="X48" i="1"/>
  <c r="X73" i="1"/>
  <c r="Y109" i="1"/>
  <c r="W68" i="1"/>
  <c r="W108" i="1"/>
  <c r="W38" i="1"/>
  <c r="W35" i="1"/>
  <c r="W72" i="1"/>
  <c r="W22" i="1"/>
  <c r="W99" i="1"/>
  <c r="Y17" i="1"/>
  <c r="Y97" i="1"/>
  <c r="Y49" i="1"/>
  <c r="Y108" i="1"/>
  <c r="Y74" i="1"/>
  <c r="Y72" i="1"/>
  <c r="Y30" i="1"/>
  <c r="W118" i="1"/>
  <c r="W73" i="1"/>
  <c r="Y23" i="1"/>
  <c r="Y92" i="1"/>
  <c r="X8" i="1"/>
  <c r="W17" i="1"/>
  <c r="W56" i="1"/>
  <c r="W76" i="1"/>
  <c r="W84" i="1"/>
  <c r="X24" i="1"/>
  <c r="W29" i="1"/>
  <c r="X35" i="1"/>
  <c r="W94" i="1"/>
  <c r="W70" i="1"/>
  <c r="W15" i="1"/>
  <c r="W48" i="1"/>
  <c r="X108" i="1"/>
  <c r="X36" i="1"/>
  <c r="W77" i="1"/>
  <c r="Y105" i="1"/>
  <c r="Y106" i="1"/>
  <c r="W109" i="1"/>
  <c r="W110" i="1"/>
  <c r="X53" i="1"/>
  <c r="X54" i="1"/>
  <c r="X123" i="1"/>
  <c r="X124" i="1"/>
  <c r="Y119" i="1"/>
  <c r="Y120" i="1"/>
  <c r="Y10" i="1"/>
  <c r="Y11" i="1"/>
  <c r="W103" i="1"/>
  <c r="W104" i="1"/>
  <c r="W54" i="1"/>
  <c r="W53" i="1"/>
  <c r="X82" i="1"/>
  <c r="X81" i="1"/>
  <c r="X117" i="1"/>
  <c r="X118" i="1"/>
  <c r="X65" i="1"/>
  <c r="W120" i="1"/>
  <c r="W65" i="1"/>
  <c r="Y62" i="1"/>
  <c r="Y61" i="1"/>
  <c r="W26" i="1"/>
  <c r="W25" i="1"/>
  <c r="X99" i="1"/>
  <c r="X100" i="1"/>
  <c r="X38" i="1"/>
  <c r="X17" i="1"/>
  <c r="X16" i="1"/>
  <c r="W92" i="1"/>
  <c r="W36" i="1"/>
  <c r="Y110" i="1"/>
  <c r="X111" i="1"/>
  <c r="X112" i="1"/>
  <c r="W62" i="1"/>
  <c r="W61" i="1"/>
  <c r="Y24" i="1"/>
  <c r="W60" i="1"/>
  <c r="X15" i="1"/>
  <c r="X14" i="1"/>
  <c r="X29" i="1"/>
  <c r="X30" i="1"/>
  <c r="X106" i="1"/>
  <c r="X105" i="1"/>
  <c r="X10" i="1"/>
  <c r="X11" i="1"/>
  <c r="X92" i="1"/>
  <c r="X91" i="1"/>
  <c r="Y60" i="1"/>
  <c r="Y100" i="1"/>
  <c r="Y53" i="1"/>
  <c r="X104" i="1"/>
  <c r="X103" i="1"/>
  <c r="Y40" i="1"/>
  <c r="Y39" i="1"/>
  <c r="W100" i="1"/>
  <c r="W88" i="1"/>
  <c r="X25" i="1"/>
  <c r="W97" i="1"/>
  <c r="X94" i="1"/>
  <c r="W98" i="1"/>
  <c r="W51" i="1"/>
  <c r="W50" i="1"/>
  <c r="W13" i="1"/>
  <c r="Y77" i="1"/>
  <c r="X9" i="1"/>
  <c r="W82" i="1"/>
  <c r="Y82" i="1"/>
  <c r="X7" i="1"/>
  <c r="X39" i="1"/>
  <c r="X40" i="1"/>
  <c r="Y96" i="1"/>
  <c r="X50" i="1"/>
  <c r="Y36" i="1"/>
  <c r="Y65" i="1"/>
  <c r="X80" i="1"/>
  <c r="X79" i="1"/>
  <c r="Y112" i="1"/>
  <c r="Y111" i="1"/>
  <c r="X61" i="1"/>
  <c r="W123" i="1"/>
  <c r="W122" i="1"/>
  <c r="Y98" i="1"/>
  <c r="X96" i="1"/>
  <c r="W40" i="1"/>
  <c r="Y85" i="1"/>
  <c r="Y86" i="1"/>
  <c r="X23" i="1"/>
  <c r="Y121" i="1"/>
  <c r="Y122" i="1"/>
  <c r="Y25" i="1"/>
  <c r="W7" i="1"/>
  <c r="Y84" i="1"/>
  <c r="Y83" i="1"/>
  <c r="X49" i="1"/>
  <c r="X120" i="1"/>
  <c r="X119" i="1"/>
  <c r="X74" i="1"/>
  <c r="W74" i="1"/>
  <c r="X69" i="1"/>
  <c r="X70" i="1"/>
  <c r="Y88" i="1"/>
  <c r="Y38" i="1"/>
  <c r="Y50" i="1"/>
  <c r="W85" i="1"/>
  <c r="W11" i="1"/>
  <c r="W121" i="1"/>
  <c r="X84" i="1"/>
  <c r="W101" i="1"/>
  <c r="W24" i="1"/>
  <c r="Y48" i="1"/>
</calcChain>
</file>

<file path=xl/sharedStrings.xml><?xml version="1.0" encoding="utf-8"?>
<sst xmlns="http://schemas.openxmlformats.org/spreadsheetml/2006/main" count="153" uniqueCount="149">
  <si>
    <t xml:space="preserve"> </t>
  </si>
  <si>
    <t>Original data</t>
  </si>
  <si>
    <t>Transformed data</t>
  </si>
  <si>
    <t>Observed data used in the measurement equations</t>
  </si>
  <si>
    <t>GDPC05</t>
  </si>
  <si>
    <t>GDPDEF</t>
  </si>
  <si>
    <t>index</t>
  </si>
  <si>
    <t>consumption</t>
  </si>
  <si>
    <t>investment</t>
  </si>
  <si>
    <t>output</t>
  </si>
  <si>
    <t>hours</t>
  </si>
  <si>
    <t>inflation</t>
  </si>
  <si>
    <t>real wage</t>
  </si>
  <si>
    <t>interest rate</t>
  </si>
  <si>
    <t>counter</t>
  </si>
  <si>
    <t>dc</t>
  </si>
  <si>
    <t xml:space="preserve">dinve </t>
  </si>
  <si>
    <t xml:space="preserve">dy </t>
  </si>
  <si>
    <t>labobs</t>
  </si>
  <si>
    <t>pinfobs</t>
  </si>
  <si>
    <t>dw</t>
  </si>
  <si>
    <t>robs</t>
  </si>
  <si>
    <t>sobs</t>
  </si>
  <si>
    <t xml:space="preserve"> 1991-I </t>
  </si>
  <si>
    <t xml:space="preserve"> 1991-II </t>
  </si>
  <si>
    <t xml:space="preserve"> 1991-III </t>
  </si>
  <si>
    <t xml:space="preserve"> 1991-IV </t>
  </si>
  <si>
    <t xml:space="preserve"> 1992-I </t>
  </si>
  <si>
    <t xml:space="preserve"> 1992-II </t>
  </si>
  <si>
    <t xml:space="preserve"> 1992-III </t>
  </si>
  <si>
    <t xml:space="preserve"> 1992-IV </t>
  </si>
  <si>
    <t xml:space="preserve"> 1993-I </t>
  </si>
  <si>
    <t xml:space="preserve"> 1993-II </t>
  </si>
  <si>
    <t xml:space="preserve"> 1993-III </t>
  </si>
  <si>
    <t xml:space="preserve"> 1993-IV </t>
  </si>
  <si>
    <t xml:space="preserve"> 1994-I </t>
  </si>
  <si>
    <t xml:space="preserve"> 1994-II </t>
  </si>
  <si>
    <t xml:space="preserve"> 1994-III </t>
  </si>
  <si>
    <t xml:space="preserve"> 1994-IV </t>
  </si>
  <si>
    <t xml:space="preserve"> 1995-I </t>
  </si>
  <si>
    <t xml:space="preserve"> 1995-II </t>
  </si>
  <si>
    <t xml:space="preserve"> 1995-III </t>
  </si>
  <si>
    <t xml:space="preserve"> 1995-IV </t>
  </si>
  <si>
    <t xml:space="preserve"> 1996-I </t>
  </si>
  <si>
    <t xml:space="preserve"> 1996-II </t>
  </si>
  <si>
    <t xml:space="preserve"> 1996-III </t>
  </si>
  <si>
    <t xml:space="preserve"> 1996-IV </t>
  </si>
  <si>
    <t xml:space="preserve"> 1997-I </t>
  </si>
  <si>
    <t xml:space="preserve"> 1997-II </t>
  </si>
  <si>
    <t xml:space="preserve"> 1997-III </t>
  </si>
  <si>
    <t xml:space="preserve"> 1997-IV </t>
  </si>
  <si>
    <t xml:space="preserve"> 1998-I </t>
  </si>
  <si>
    <t xml:space="preserve"> 1998-II </t>
  </si>
  <si>
    <t xml:space="preserve"> 1998-III </t>
  </si>
  <si>
    <t xml:space="preserve"> 1998-IV </t>
  </si>
  <si>
    <t xml:space="preserve"> 1999-I </t>
  </si>
  <si>
    <t xml:space="preserve"> 1999-II </t>
  </si>
  <si>
    <t xml:space="preserve"> 1999-III </t>
  </si>
  <si>
    <t xml:space="preserve"> 1999-IV </t>
  </si>
  <si>
    <t xml:space="preserve"> 2000-I </t>
  </si>
  <si>
    <t xml:space="preserve"> 2000-II </t>
  </si>
  <si>
    <t xml:space="preserve"> 2000-III </t>
  </si>
  <si>
    <t xml:space="preserve"> 2000-IV </t>
  </si>
  <si>
    <t xml:space="preserve"> 2001-I </t>
  </si>
  <si>
    <t xml:space="preserve"> 2001-II </t>
  </si>
  <si>
    <t xml:space="preserve"> 2001-III </t>
  </si>
  <si>
    <t xml:space="preserve"> 2001-IV </t>
  </si>
  <si>
    <t xml:space="preserve"> 2002-I </t>
  </si>
  <si>
    <t xml:space="preserve"> 2002-II </t>
  </si>
  <si>
    <t xml:space="preserve"> 2002-III </t>
  </si>
  <si>
    <t xml:space="preserve"> 2002-IV </t>
  </si>
  <si>
    <t xml:space="preserve"> 2003-I </t>
  </si>
  <si>
    <t xml:space="preserve"> 2003-II </t>
  </si>
  <si>
    <t xml:space="preserve"> 2003-III </t>
  </si>
  <si>
    <t xml:space="preserve"> 2003-IV </t>
  </si>
  <si>
    <t xml:space="preserve"> 2004-I </t>
  </si>
  <si>
    <t xml:space="preserve"> 2004-II </t>
  </si>
  <si>
    <t xml:space="preserve"> 2004-III </t>
  </si>
  <si>
    <t xml:space="preserve"> 2004-IV </t>
  </si>
  <si>
    <t xml:space="preserve"> 2005-I </t>
  </si>
  <si>
    <t xml:space="preserve"> 2005-II </t>
  </si>
  <si>
    <t xml:space="preserve"> 2005-III </t>
  </si>
  <si>
    <t xml:space="preserve"> 2005-IV </t>
  </si>
  <si>
    <t xml:space="preserve"> 2006-I </t>
  </si>
  <si>
    <t xml:space="preserve"> 2006-II </t>
  </si>
  <si>
    <t xml:space="preserve"> 2006-III </t>
  </si>
  <si>
    <t xml:space="preserve"> 2006-IV </t>
  </si>
  <si>
    <t xml:space="preserve"> 2007-I </t>
  </si>
  <si>
    <t xml:space="preserve"> 2007-II </t>
  </si>
  <si>
    <t xml:space="preserve"> 2007-III </t>
  </si>
  <si>
    <t xml:space="preserve"> 2007-IV </t>
  </si>
  <si>
    <t xml:space="preserve"> 2008-I </t>
  </si>
  <si>
    <t xml:space="preserve"> 2008-II </t>
  </si>
  <si>
    <t xml:space="preserve"> 2008-III </t>
  </si>
  <si>
    <t xml:space="preserve"> 2008-IV </t>
  </si>
  <si>
    <t xml:space="preserve"> 2009-I </t>
  </si>
  <si>
    <t xml:space="preserve"> 2009-II </t>
  </si>
  <si>
    <t xml:space="preserve"> 2009-III </t>
  </si>
  <si>
    <t xml:space="preserve"> 2009-IV </t>
  </si>
  <si>
    <t xml:space="preserve"> 2010-I </t>
  </si>
  <si>
    <t>2010-III</t>
  </si>
  <si>
    <t>2010-IV</t>
  </si>
  <si>
    <t>2011-I</t>
  </si>
  <si>
    <t>2011-II</t>
  </si>
  <si>
    <t>2011-III</t>
  </si>
  <si>
    <t>2011-IV</t>
  </si>
  <si>
    <t>2012-I</t>
  </si>
  <si>
    <t>2012-II</t>
  </si>
  <si>
    <t>2012-III</t>
  </si>
  <si>
    <t>2012-IV</t>
  </si>
  <si>
    <t>2013-I</t>
  </si>
  <si>
    <t>2015-I</t>
  </si>
  <si>
    <t xml:space="preserve"> 2013-II</t>
  </si>
  <si>
    <t>2013-III</t>
  </si>
  <si>
    <t>2013-IV</t>
  </si>
  <si>
    <t xml:space="preserve"> 2014-I </t>
  </si>
  <si>
    <t>2014-III</t>
  </si>
  <si>
    <t>2014-IV</t>
  </si>
  <si>
    <t>2015-II</t>
  </si>
  <si>
    <t>2015-III</t>
  </si>
  <si>
    <t>2015-IV</t>
  </si>
  <si>
    <t>2016-I</t>
  </si>
  <si>
    <t>2016-II</t>
  </si>
  <si>
    <t>2016-III</t>
  </si>
  <si>
    <t>2016-IV</t>
  </si>
  <si>
    <t>2017-I</t>
  </si>
  <si>
    <t xml:space="preserve"> 2017-II</t>
  </si>
  <si>
    <t>2017-III</t>
  </si>
  <si>
    <t>2017-IV</t>
  </si>
  <si>
    <t>2018-I</t>
  </si>
  <si>
    <t>2018-II</t>
  </si>
  <si>
    <t>2018-III</t>
  </si>
  <si>
    <t>2018-IV</t>
  </si>
  <si>
    <t>2019-I</t>
  </si>
  <si>
    <t xml:space="preserve"> 2019-II</t>
  </si>
  <si>
    <t>2019-III</t>
  </si>
  <si>
    <t>2019-IV</t>
  </si>
  <si>
    <t>2020-I</t>
  </si>
  <si>
    <t xml:space="preserve"> 2020-II</t>
  </si>
  <si>
    <t>2020-III</t>
  </si>
  <si>
    <t>2020-IV</t>
  </si>
  <si>
    <t>weekly hours worked</t>
  </si>
  <si>
    <t>labour force</t>
  </si>
  <si>
    <t>employment</t>
  </si>
  <si>
    <t>CONS</t>
  </si>
  <si>
    <t>GFCF</t>
  </si>
  <si>
    <t>labour cost</t>
  </si>
  <si>
    <t xml:space="preserve">corporate spread </t>
  </si>
  <si>
    <t>external financial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</si>
</sst>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rgb="FFC0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0" fontId="11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2" fillId="3" borderId="0" xfId="0" applyFont="1" applyFill="1"/>
    <xf numFmtId="0" fontId="3" fillId="3" borderId="0" xfId="0" applyFont="1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1" fillId="2" borderId="1" xfId="0" applyFont="1" applyFill="1" applyBorder="1"/>
    <xf numFmtId="164" fontId="3" fillId="2" borderId="0" xfId="0" applyNumberFormat="1" applyFont="1" applyFill="1"/>
    <xf numFmtId="165" fontId="3" fillId="2" borderId="0" xfId="0" applyNumberFormat="1" applyFont="1" applyFill="1"/>
    <xf numFmtId="2" fontId="3" fillId="2" borderId="0" xfId="0" applyNumberFormat="1" applyFont="1" applyFill="1"/>
    <xf numFmtId="2" fontId="3" fillId="2" borderId="1" xfId="0" applyNumberFormat="1" applyFont="1" applyFill="1" applyBorder="1"/>
    <xf numFmtId="165" fontId="3" fillId="3" borderId="0" xfId="0" applyNumberFormat="1" applyFont="1" applyFill="1"/>
    <xf numFmtId="1" fontId="3" fillId="2" borderId="0" xfId="0" applyNumberFormat="1" applyFont="1" applyFill="1"/>
    <xf numFmtId="2" fontId="1" fillId="2" borderId="0" xfId="0" applyNumberFormat="1" applyFont="1" applyFill="1"/>
    <xf numFmtId="0" fontId="1" fillId="2" borderId="2" xfId="0" applyFont="1" applyFill="1" applyBorder="1"/>
    <xf numFmtId="164" fontId="3" fillId="2" borderId="3" xfId="0" applyNumberFormat="1" applyFont="1" applyFill="1" applyBorder="1"/>
    <xf numFmtId="165" fontId="3" fillId="2" borderId="3" xfId="0" applyNumberFormat="1" applyFont="1" applyFill="1" applyBorder="1"/>
    <xf numFmtId="1" fontId="3" fillId="2" borderId="3" xfId="0" applyNumberFormat="1" applyFont="1" applyFill="1" applyBorder="1"/>
    <xf numFmtId="2" fontId="3" fillId="2" borderId="3" xfId="0" applyNumberFormat="1" applyFont="1" applyFill="1" applyBorder="1"/>
    <xf numFmtId="2" fontId="3" fillId="2" borderId="2" xfId="0" applyNumberFormat="1" applyFont="1" applyFill="1" applyBorder="1"/>
    <xf numFmtId="0" fontId="3" fillId="2" borderId="2" xfId="0" applyFont="1" applyFill="1" applyBorder="1"/>
    <xf numFmtId="0" fontId="3" fillId="3" borderId="3" xfId="0" applyFont="1" applyFill="1" applyBorder="1"/>
    <xf numFmtId="165" fontId="3" fillId="3" borderId="3" xfId="0" applyNumberFormat="1" applyFont="1" applyFill="1" applyBorder="1"/>
    <xf numFmtId="164" fontId="6" fillId="0" borderId="0" xfId="4" applyNumberFormat="1"/>
    <xf numFmtId="0" fontId="6" fillId="0" borderId="0" xfId="0" applyFont="1"/>
    <xf numFmtId="164" fontId="7" fillId="0" borderId="0" xfId="4" applyNumberFormat="1" applyFont="1"/>
    <xf numFmtId="165" fontId="8" fillId="2" borderId="0" xfId="0" applyNumberFormat="1" applyFont="1" applyFill="1"/>
    <xf numFmtId="0" fontId="7" fillId="0" borderId="0" xfId="0" applyFont="1"/>
    <xf numFmtId="1" fontId="9" fillId="0" borderId="0" xfId="0" applyNumberFormat="1" applyFont="1"/>
    <xf numFmtId="2" fontId="8" fillId="2" borderId="0" xfId="0" applyNumberFormat="1" applyFont="1" applyFill="1"/>
    <xf numFmtId="43" fontId="7" fillId="0" borderId="0" xfId="1" applyFont="1"/>
    <xf numFmtId="2" fontId="7" fillId="0" borderId="0" xfId="2" applyNumberFormat="1" applyFont="1"/>
    <xf numFmtId="164" fontId="8" fillId="2" borderId="0" xfId="0" applyNumberFormat="1" applyFont="1" applyFill="1"/>
    <xf numFmtId="1" fontId="8" fillId="2" borderId="0" xfId="0" applyNumberFormat="1" applyFont="1" applyFill="1"/>
    <xf numFmtId="2" fontId="10" fillId="2" borderId="0" xfId="0" applyNumberFormat="1" applyFont="1" applyFill="1"/>
    <xf numFmtId="2" fontId="7" fillId="0" borderId="0" xfId="3" applyNumberFormat="1" applyFont="1"/>
    <xf numFmtId="2" fontId="10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/>
    </xf>
  </cellXfs>
  <cellStyles count="6">
    <cellStyle name="Migliaia" xfId="1" builtinId="3"/>
    <cellStyle name="Normale" xfId="0" builtinId="0"/>
    <cellStyle name="Normale 2" xfId="3" xr:uid="{78BCEC28-7C06-432C-B933-21230388BA2B}"/>
    <cellStyle name="Normale 3" xfId="4" xr:uid="{F64E6BE0-501E-4E4B-9C73-9E7A252BA850}"/>
    <cellStyle name="Normale 4" xfId="5" xr:uid="{033A5C44-67E3-46F3-A916-F46A88D38FEE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8"/>
  <sheetViews>
    <sheetView tabSelected="1" topLeftCell="A3" zoomScaleNormal="100" workbookViewId="0">
      <selection activeCell="AB8" sqref="AB8"/>
    </sheetView>
  </sheetViews>
  <sheetFormatPr defaultRowHeight="14.4" x14ac:dyDescent="0.3"/>
  <cols>
    <col min="2" max="2" width="13.109375" bestFit="1" customWidth="1"/>
    <col min="3" max="6" width="11.109375" bestFit="1" customWidth="1"/>
    <col min="7" max="7" width="7" bestFit="1" customWidth="1"/>
    <col min="8" max="8" width="10.109375" bestFit="1" customWidth="1"/>
    <col min="9" max="9" width="9.5546875" bestFit="1" customWidth="1"/>
    <col min="10" max="10" width="7" bestFit="1" customWidth="1"/>
    <col min="11" max="11" width="15.88671875" bestFit="1" customWidth="1"/>
    <col min="12" max="12" width="15.44140625" bestFit="1" customWidth="1"/>
    <col min="13" max="13" width="13" bestFit="1" customWidth="1"/>
    <col min="21" max="21" width="19.6640625" bestFit="1" customWidth="1"/>
  </cols>
  <sheetData>
    <row r="1" spans="1:30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2" t="s">
        <v>2</v>
      </c>
      <c r="O1" s="2"/>
      <c r="P1" s="3"/>
      <c r="Q1" s="3"/>
      <c r="R1" s="3"/>
      <c r="S1" s="3"/>
      <c r="T1" s="3"/>
      <c r="U1" s="4"/>
      <c r="V1" s="5" t="s">
        <v>3</v>
      </c>
      <c r="W1" s="5"/>
      <c r="X1" s="5"/>
      <c r="Y1" s="5"/>
      <c r="Z1" s="6"/>
      <c r="AA1" s="6"/>
      <c r="AB1" s="6"/>
      <c r="AC1" s="6"/>
      <c r="AD1" s="6"/>
    </row>
    <row r="2" spans="1:30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41"/>
      <c r="M2" s="4"/>
      <c r="N2" s="3"/>
      <c r="O2" s="3"/>
      <c r="P2" s="3"/>
      <c r="Q2" s="3"/>
      <c r="R2" s="3"/>
      <c r="S2" s="3"/>
      <c r="T2" s="3"/>
      <c r="U2" s="4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3">
      <c r="A3" s="1"/>
      <c r="B3" s="7" t="s">
        <v>4</v>
      </c>
      <c r="C3" s="7" t="s">
        <v>5</v>
      </c>
      <c r="D3" s="7" t="s">
        <v>144</v>
      </c>
      <c r="E3" s="7" t="s">
        <v>145</v>
      </c>
      <c r="F3" s="7" t="s">
        <v>143</v>
      </c>
      <c r="G3" s="7" t="s">
        <v>6</v>
      </c>
      <c r="H3" s="7" t="s">
        <v>13</v>
      </c>
      <c r="I3" s="7" t="s">
        <v>142</v>
      </c>
      <c r="J3" s="7" t="s">
        <v>6</v>
      </c>
      <c r="K3" s="7" t="s">
        <v>141</v>
      </c>
      <c r="L3" s="7" t="s">
        <v>146</v>
      </c>
      <c r="M3" s="4" t="s">
        <v>147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8" t="s">
        <v>148</v>
      </c>
      <c r="V3" s="9" t="s">
        <v>14</v>
      </c>
      <c r="W3" s="9" t="s">
        <v>15</v>
      </c>
      <c r="X3" s="9" t="s">
        <v>16</v>
      </c>
      <c r="Y3" s="9" t="s">
        <v>17</v>
      </c>
      <c r="Z3" s="9" t="s">
        <v>18</v>
      </c>
      <c r="AA3" s="9" t="s">
        <v>19</v>
      </c>
      <c r="AB3" s="9" t="s">
        <v>20</v>
      </c>
      <c r="AC3" s="9" t="s">
        <v>21</v>
      </c>
      <c r="AD3" s="9" t="s">
        <v>22</v>
      </c>
    </row>
    <row r="4" spans="1:30" x14ac:dyDescent="0.3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4"/>
      <c r="N4" s="7"/>
      <c r="O4" s="7"/>
      <c r="P4" s="7"/>
      <c r="Q4" s="7"/>
      <c r="R4" s="7"/>
      <c r="S4" s="7"/>
      <c r="T4" s="7"/>
      <c r="U4" s="4"/>
      <c r="V4" s="9"/>
      <c r="W4" s="9"/>
      <c r="X4" s="9"/>
      <c r="Y4" s="9"/>
      <c r="Z4" s="9"/>
      <c r="AA4" s="9"/>
      <c r="AB4" s="9"/>
      <c r="AC4" s="9"/>
      <c r="AD4" s="6"/>
    </row>
    <row r="5" spans="1:30" x14ac:dyDescent="0.3">
      <c r="A5" s="10" t="s">
        <v>23</v>
      </c>
      <c r="B5" s="29">
        <v>486.08679999999998</v>
      </c>
      <c r="C5" s="30">
        <v>79.965000000000003</v>
      </c>
      <c r="D5" s="31">
        <v>273.0883</v>
      </c>
      <c r="E5" s="39">
        <v>91.8</v>
      </c>
      <c r="F5" s="32">
        <v>35987</v>
      </c>
      <c r="G5" s="33">
        <f>F5/F$126*100</f>
        <v>100.41295795083569</v>
      </c>
      <c r="H5" s="40">
        <v>6.33</v>
      </c>
      <c r="I5" s="34">
        <v>39225</v>
      </c>
      <c r="J5" s="33">
        <f>I5/I$126</f>
        <v>0.95828498137177065</v>
      </c>
      <c r="K5" s="12">
        <v>106.96378830083566</v>
      </c>
      <c r="L5" s="12">
        <v>77.980364656381497</v>
      </c>
      <c r="M5" s="14">
        <v>0.48500000000000004</v>
      </c>
      <c r="N5" s="13">
        <f t="shared" ref="N5:N68" si="0">LN((D5/C5)/J5)*100</f>
        <v>127.08162170814998</v>
      </c>
      <c r="O5" s="13">
        <f t="shared" ref="O5:O68" si="1">LN((E5/C5)/J5)*100</f>
        <v>18.063332859602475</v>
      </c>
      <c r="P5" s="13">
        <f t="shared" ref="P5:P68" si="2">LN(B5/J5)*100</f>
        <v>622.89972786887256</v>
      </c>
      <c r="Q5" s="13">
        <f t="shared" ref="Q5:Q68" si="3">LN((K5*G5/100)/J5)*100</f>
        <v>471.92214961968813</v>
      </c>
      <c r="R5" s="13"/>
      <c r="S5" s="13">
        <f t="shared" ref="S5:S68" si="4">LN(L5/C5)*100</f>
        <v>-2.5131979118456127</v>
      </c>
      <c r="T5" s="13">
        <f t="shared" ref="T5:T68" si="5">H5/4</f>
        <v>1.5825</v>
      </c>
      <c r="U5" s="4">
        <f t="shared" ref="U5:U11" si="6">M5/4</f>
        <v>0.12125000000000001</v>
      </c>
      <c r="V5" s="6"/>
      <c r="W5" s="6"/>
      <c r="X5" s="6"/>
      <c r="Y5" s="6"/>
      <c r="Z5" s="6"/>
      <c r="AA5" s="6"/>
      <c r="AB5" s="6"/>
      <c r="AC5" s="6"/>
      <c r="AD5" s="6"/>
    </row>
    <row r="6" spans="1:30" x14ac:dyDescent="0.3">
      <c r="A6" s="10" t="s">
        <v>24</v>
      </c>
      <c r="B6" s="29">
        <v>483.51420000000002</v>
      </c>
      <c r="C6" s="30">
        <v>81.75</v>
      </c>
      <c r="D6" s="31">
        <v>281.41590000000002</v>
      </c>
      <c r="E6" s="39">
        <v>93.53</v>
      </c>
      <c r="F6" s="32">
        <v>36210</v>
      </c>
      <c r="G6" s="33">
        <f t="shared" ref="G6:G69" si="7">F6/F$126*100</f>
        <v>101.03518513351378</v>
      </c>
      <c r="H6" s="40">
        <v>6.5</v>
      </c>
      <c r="I6" s="34">
        <v>39064</v>
      </c>
      <c r="J6" s="33">
        <f t="shared" ref="J6:J69" si="8">I6/I$126</f>
        <v>0.95435167654064623</v>
      </c>
      <c r="K6" s="12">
        <v>106.96378830083566</v>
      </c>
      <c r="L6" s="12">
        <v>78.260869565217405</v>
      </c>
      <c r="M6" s="14">
        <v>0.26333333333333364</v>
      </c>
      <c r="N6" s="13">
        <f t="shared" si="0"/>
        <v>128.28908782771259</v>
      </c>
      <c r="O6" s="13">
        <f t="shared" si="1"/>
        <v>18.133947244124794</v>
      </c>
      <c r="P6" s="13">
        <f t="shared" si="2"/>
        <v>622.7803725417275</v>
      </c>
      <c r="Q6" s="13">
        <f t="shared" si="3"/>
        <v>472.95120297054865</v>
      </c>
      <c r="R6" s="13">
        <f t="shared" ref="R6:R69" si="9">(LN(C6)-LN(C5))*100</f>
        <v>2.2076770834528858</v>
      </c>
      <c r="S6" s="13">
        <f t="shared" ref="S6:S11" si="10">LN(L6/C6)*100</f>
        <v>-4.3618081822256221</v>
      </c>
      <c r="T6" s="13">
        <f t="shared" si="5"/>
        <v>1.625</v>
      </c>
      <c r="U6" s="4">
        <f t="shared" si="6"/>
        <v>6.583333333333341E-2</v>
      </c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">
      <c r="A7" s="10" t="s">
        <v>25</v>
      </c>
      <c r="B7" s="29">
        <v>482.4588</v>
      </c>
      <c r="C7" s="30">
        <v>82.144999999999996</v>
      </c>
      <c r="D7" s="31">
        <v>282.31560000000002</v>
      </c>
      <c r="E7" s="39">
        <v>94.9</v>
      </c>
      <c r="F7" s="32">
        <v>36232</v>
      </c>
      <c r="G7" s="33">
        <f t="shared" si="7"/>
        <v>101.09657077485421</v>
      </c>
      <c r="H7" s="40">
        <v>7.17</v>
      </c>
      <c r="I7" s="34">
        <v>38972</v>
      </c>
      <c r="J7" s="33">
        <f t="shared" si="8"/>
        <v>0.95210407378000361</v>
      </c>
      <c r="K7" s="12">
        <v>106.96378830083566</v>
      </c>
      <c r="L7" s="12">
        <v>78.541374474053299</v>
      </c>
      <c r="M7" s="14">
        <v>0.54416666666666613</v>
      </c>
      <c r="N7" s="13">
        <f t="shared" si="0"/>
        <v>128.36205447040794</v>
      </c>
      <c r="O7" s="13">
        <f t="shared" si="1"/>
        <v>19.341865622599773</v>
      </c>
      <c r="P7" s="13">
        <f t="shared" si="2"/>
        <v>622.7976457500605</v>
      </c>
      <c r="Q7" s="13">
        <f t="shared" si="3"/>
        <v>473.24772993781147</v>
      </c>
      <c r="R7" s="13">
        <f t="shared" si="9"/>
        <v>0.48201685809372563</v>
      </c>
      <c r="S7" s="13">
        <f t="shared" si="10"/>
        <v>-4.486042905530967</v>
      </c>
      <c r="T7" s="13">
        <f t="shared" si="5"/>
        <v>1.7925</v>
      </c>
      <c r="U7" s="4">
        <f t="shared" si="6"/>
        <v>0.13604166666666653</v>
      </c>
      <c r="V7" s="6">
        <v>1</v>
      </c>
      <c r="W7" s="15">
        <f t="shared" ref="W7:Y70" si="11">N7-N6</f>
        <v>7.2966642695348582E-2</v>
      </c>
      <c r="X7" s="15">
        <f t="shared" si="11"/>
        <v>1.2079183784749787</v>
      </c>
      <c r="Y7" s="15">
        <f t="shared" si="11"/>
        <v>1.7273208332994727E-2</v>
      </c>
      <c r="Z7" s="15">
        <f>Q7-Q$83</f>
        <v>8.2413549708749656</v>
      </c>
      <c r="AA7" s="15">
        <f t="shared" ref="AA7:AA70" si="12">R7</f>
        <v>0.48201685809372563</v>
      </c>
      <c r="AB7" s="15">
        <f t="shared" ref="AB7:AB70" si="13">S7-S6</f>
        <v>-0.12423472330534491</v>
      </c>
      <c r="AC7" s="15">
        <f t="shared" ref="AC7:AC70" si="14">T7</f>
        <v>1.7925</v>
      </c>
      <c r="AD7" s="15">
        <f>M7/4</f>
        <v>0.13604166666666653</v>
      </c>
    </row>
    <row r="8" spans="1:30" x14ac:dyDescent="0.3">
      <c r="A8" s="10" t="s">
        <v>26</v>
      </c>
      <c r="B8" s="29">
        <v>488.65940000000001</v>
      </c>
      <c r="C8" s="30">
        <v>84.046999999999997</v>
      </c>
      <c r="D8" s="31">
        <v>294.46140000000003</v>
      </c>
      <c r="E8" s="39">
        <v>98.95</v>
      </c>
      <c r="F8" s="32">
        <v>36180</v>
      </c>
      <c r="G8" s="33">
        <f t="shared" si="7"/>
        <v>100.95147744077681</v>
      </c>
      <c r="H8" s="40">
        <v>7.67</v>
      </c>
      <c r="I8" s="34">
        <v>39039</v>
      </c>
      <c r="J8" s="33">
        <f t="shared" si="8"/>
        <v>0.9537409149209064</v>
      </c>
      <c r="K8" s="12">
        <v>106.96378830083566</v>
      </c>
      <c r="L8" s="12">
        <v>78.821879382889207</v>
      </c>
      <c r="M8" s="14">
        <v>0.60833333333333373</v>
      </c>
      <c r="N8" s="13">
        <f t="shared" si="0"/>
        <v>130.11349807827867</v>
      </c>
      <c r="O8" s="13">
        <f t="shared" si="1"/>
        <v>21.060172793959936</v>
      </c>
      <c r="P8" s="13">
        <f t="shared" si="2"/>
        <v>623.90289453410674</v>
      </c>
      <c r="Q8" s="13">
        <f t="shared" si="3"/>
        <v>472.93233661917151</v>
      </c>
      <c r="R8" s="13">
        <f t="shared" si="9"/>
        <v>2.2890187819455399</v>
      </c>
      <c r="S8" s="13">
        <f t="shared" si="10"/>
        <v>-6.4185550710269048</v>
      </c>
      <c r="T8" s="13">
        <f t="shared" si="5"/>
        <v>1.9175</v>
      </c>
      <c r="U8" s="4">
        <f t="shared" si="6"/>
        <v>0.15208333333333343</v>
      </c>
      <c r="V8" s="6">
        <f t="shared" ref="V8:V71" si="15">V7+1</f>
        <v>2</v>
      </c>
      <c r="W8" s="15">
        <f t="shared" si="11"/>
        <v>1.7514436078707263</v>
      </c>
      <c r="X8" s="15">
        <f t="shared" si="11"/>
        <v>1.7183071713601628</v>
      </c>
      <c r="Y8" s="15">
        <f t="shared" si="11"/>
        <v>1.1052487840462391</v>
      </c>
      <c r="Z8" s="15">
        <f t="shared" ref="Z8:Z71" si="16">Q8-Q$83</f>
        <v>7.9259616522350029</v>
      </c>
      <c r="AA8" s="15">
        <f t="shared" si="12"/>
        <v>2.2890187819455399</v>
      </c>
      <c r="AB8" s="15">
        <f t="shared" si="13"/>
        <v>-1.9325121654959379</v>
      </c>
      <c r="AC8" s="15">
        <f t="shared" si="14"/>
        <v>1.9175</v>
      </c>
      <c r="AD8" s="15">
        <f>M8/4</f>
        <v>0.15208333333333343</v>
      </c>
    </row>
    <row r="9" spans="1:30" x14ac:dyDescent="0.3">
      <c r="A9" s="10" t="s">
        <v>27</v>
      </c>
      <c r="B9" s="29">
        <v>496.14580000000001</v>
      </c>
      <c r="C9" s="30">
        <v>84.805999999999997</v>
      </c>
      <c r="D9" s="31">
        <v>298.46319999999997</v>
      </c>
      <c r="E9" s="39">
        <v>103.22</v>
      </c>
      <c r="F9" s="32">
        <v>36217</v>
      </c>
      <c r="G9" s="33">
        <f t="shared" si="7"/>
        <v>101.05471692848573</v>
      </c>
      <c r="H9" s="40">
        <v>8</v>
      </c>
      <c r="I9" s="34">
        <v>39058</v>
      </c>
      <c r="J9" s="33">
        <f t="shared" si="8"/>
        <v>0.95420509375190865</v>
      </c>
      <c r="K9" s="12">
        <v>106.40668523676882</v>
      </c>
      <c r="L9" s="12">
        <v>79.102384291725102</v>
      </c>
      <c r="M9" s="14">
        <v>0.71499999999999986</v>
      </c>
      <c r="N9" s="13">
        <f t="shared" si="0"/>
        <v>130.51569948096738</v>
      </c>
      <c r="O9" s="13">
        <f t="shared" si="1"/>
        <v>24.337298537965925</v>
      </c>
      <c r="P9" s="13">
        <f t="shared" si="2"/>
        <v>625.37464828134398</v>
      </c>
      <c r="Q9" s="13">
        <f t="shared" si="3"/>
        <v>472.46369897031519</v>
      </c>
      <c r="R9" s="13">
        <f t="shared" si="9"/>
        <v>0.89901288340863417</v>
      </c>
      <c r="S9" s="13">
        <f t="shared" si="10"/>
        <v>-6.9623277939987265</v>
      </c>
      <c r="T9" s="13">
        <f t="shared" si="5"/>
        <v>2</v>
      </c>
      <c r="U9" s="4">
        <f t="shared" si="6"/>
        <v>0.17874999999999996</v>
      </c>
      <c r="V9" s="6">
        <f t="shared" si="15"/>
        <v>3</v>
      </c>
      <c r="W9" s="15">
        <f t="shared" si="11"/>
        <v>0.40220140268871774</v>
      </c>
      <c r="X9" s="15">
        <f t="shared" si="11"/>
        <v>3.2771257440059891</v>
      </c>
      <c r="Y9" s="15">
        <f t="shared" si="11"/>
        <v>1.4717537472372442</v>
      </c>
      <c r="Z9" s="15">
        <f t="shared" si="16"/>
        <v>7.4573240033786874</v>
      </c>
      <c r="AA9" s="15">
        <f t="shared" si="12"/>
        <v>0.89901288340863417</v>
      </c>
      <c r="AB9" s="15">
        <f t="shared" si="13"/>
        <v>-0.54377272297182166</v>
      </c>
      <c r="AC9" s="15">
        <f t="shared" si="14"/>
        <v>2</v>
      </c>
      <c r="AD9" s="15">
        <f>M9/4</f>
        <v>0.17874999999999996</v>
      </c>
    </row>
    <row r="10" spans="1:30" x14ac:dyDescent="0.3">
      <c r="A10" s="10" t="s">
        <v>28</v>
      </c>
      <c r="B10" s="29">
        <v>492.32010000000002</v>
      </c>
      <c r="C10" s="30">
        <v>86.012</v>
      </c>
      <c r="D10" s="31">
        <v>301.8109</v>
      </c>
      <c r="E10" s="39">
        <v>102.86</v>
      </c>
      <c r="F10" s="32">
        <v>36249</v>
      </c>
      <c r="G10" s="33">
        <f t="shared" si="7"/>
        <v>101.14400513407182</v>
      </c>
      <c r="H10" s="40">
        <v>8.25</v>
      </c>
      <c r="I10" s="35">
        <v>38998</v>
      </c>
      <c r="J10" s="33">
        <f t="shared" si="8"/>
        <v>0.95273926586453306</v>
      </c>
      <c r="K10" s="12">
        <v>106.40668523676882</v>
      </c>
      <c r="L10" s="12">
        <v>79.38288920056101</v>
      </c>
      <c r="M10" s="14">
        <v>0.84416666666666684</v>
      </c>
      <c r="N10" s="13">
        <f t="shared" si="0"/>
        <v>130.37278466800637</v>
      </c>
      <c r="O10" s="13">
        <f t="shared" si="1"/>
        <v>22.729602471174324</v>
      </c>
      <c r="P10" s="13">
        <f t="shared" si="2"/>
        <v>624.75431204617485</v>
      </c>
      <c r="Q10" s="13">
        <f t="shared" si="3"/>
        <v>472.70575206560306</v>
      </c>
      <c r="R10" s="13">
        <f t="shared" si="9"/>
        <v>1.4120526391300459</v>
      </c>
      <c r="S10" s="13">
        <f t="shared" si="10"/>
        <v>-8.0203977626163869</v>
      </c>
      <c r="T10" s="13">
        <f t="shared" si="5"/>
        <v>2.0625</v>
      </c>
      <c r="U10" s="4">
        <f t="shared" si="6"/>
        <v>0.21104166666666671</v>
      </c>
      <c r="V10" s="6">
        <f t="shared" si="15"/>
        <v>4</v>
      </c>
      <c r="W10" s="15">
        <f t="shared" si="11"/>
        <v>-0.14291481296100983</v>
      </c>
      <c r="X10" s="15">
        <f t="shared" si="11"/>
        <v>-1.6076960667916005</v>
      </c>
      <c r="Y10" s="15">
        <f t="shared" si="11"/>
        <v>-0.62033623516913394</v>
      </c>
      <c r="Z10" s="15">
        <f t="shared" si="16"/>
        <v>7.6993770986665595</v>
      </c>
      <c r="AA10" s="15">
        <f t="shared" si="12"/>
        <v>1.4120526391300459</v>
      </c>
      <c r="AB10" s="15">
        <f t="shared" si="13"/>
        <v>-1.0580699686176605</v>
      </c>
      <c r="AC10" s="15">
        <f t="shared" si="14"/>
        <v>2.0625</v>
      </c>
      <c r="AD10" s="15">
        <f>M10/4</f>
        <v>0.21104166666666671</v>
      </c>
    </row>
    <row r="11" spans="1:30" x14ac:dyDescent="0.3">
      <c r="A11" s="10" t="s">
        <v>29</v>
      </c>
      <c r="B11" s="29">
        <v>491.46260000000001</v>
      </c>
      <c r="C11" s="30">
        <v>86.619</v>
      </c>
      <c r="D11" s="31">
        <v>309.66039999999998</v>
      </c>
      <c r="E11" s="39">
        <v>102.1</v>
      </c>
      <c r="F11" s="32">
        <v>36154</v>
      </c>
      <c r="G11" s="33">
        <f t="shared" si="7"/>
        <v>100.87893077373811</v>
      </c>
      <c r="H11" s="40">
        <v>8.58</v>
      </c>
      <c r="I11" s="34">
        <v>38954</v>
      </c>
      <c r="J11" s="33">
        <f t="shared" si="8"/>
        <v>0.95166432541379098</v>
      </c>
      <c r="K11" s="12">
        <v>106.40668523676882</v>
      </c>
      <c r="L11" s="12">
        <v>79.663394109396918</v>
      </c>
      <c r="M11" s="14">
        <v>1.2675000000000001</v>
      </c>
      <c r="N11" s="13">
        <f t="shared" si="0"/>
        <v>132.3499927809049</v>
      </c>
      <c r="O11" s="13">
        <f t="shared" si="1"/>
        <v>21.397643985248525</v>
      </c>
      <c r="P11" s="13">
        <f t="shared" si="2"/>
        <v>624.69287488247107</v>
      </c>
      <c r="Q11" s="13">
        <f t="shared" si="3"/>
        <v>472.55622184510992</v>
      </c>
      <c r="R11" s="13">
        <f t="shared" si="9"/>
        <v>0.70323696387948331</v>
      </c>
      <c r="S11" s="13">
        <f t="shared" si="10"/>
        <v>-8.3709006746990049</v>
      </c>
      <c r="T11" s="13">
        <f t="shared" si="5"/>
        <v>2.145</v>
      </c>
      <c r="U11" s="4">
        <f t="shared" si="6"/>
        <v>0.31687500000000002</v>
      </c>
      <c r="V11" s="6">
        <f t="shared" si="15"/>
        <v>5</v>
      </c>
      <c r="W11" s="15">
        <f t="shared" si="11"/>
        <v>1.9772081128985235</v>
      </c>
      <c r="X11" s="15">
        <f t="shared" si="11"/>
        <v>-1.3319584859257994</v>
      </c>
      <c r="Y11" s="15">
        <f t="shared" si="11"/>
        <v>-6.1437163703772057E-2</v>
      </c>
      <c r="Z11" s="15">
        <f t="shared" si="16"/>
        <v>7.5498468781734118</v>
      </c>
      <c r="AA11" s="15">
        <f t="shared" si="12"/>
        <v>0.70323696387948331</v>
      </c>
      <c r="AB11" s="15">
        <f t="shared" si="13"/>
        <v>-0.35050291208261797</v>
      </c>
      <c r="AC11" s="15">
        <f t="shared" si="14"/>
        <v>2.145</v>
      </c>
      <c r="AD11" s="15">
        <f>M11/4</f>
        <v>0.31687500000000002</v>
      </c>
    </row>
    <row r="12" spans="1:30" x14ac:dyDescent="0.3">
      <c r="A12" s="10" t="s">
        <v>30</v>
      </c>
      <c r="B12" s="29">
        <v>489.87959999999998</v>
      </c>
      <c r="C12" s="30">
        <v>87.899000000000001</v>
      </c>
      <c r="D12" s="31">
        <v>329.2473</v>
      </c>
      <c r="E12" s="39">
        <v>106.29</v>
      </c>
      <c r="F12" s="32">
        <v>36086</v>
      </c>
      <c r="G12" s="33">
        <f t="shared" si="7"/>
        <v>100.68919333686766</v>
      </c>
      <c r="H12" s="40">
        <v>8.25</v>
      </c>
      <c r="I12" s="34">
        <v>39008</v>
      </c>
      <c r="J12" s="33">
        <f t="shared" si="8"/>
        <v>0.95298357051242899</v>
      </c>
      <c r="K12" s="12">
        <v>106.40668523676882</v>
      </c>
      <c r="L12" s="12">
        <v>79.943899018232827</v>
      </c>
      <c r="M12" s="14">
        <v>0.82583333333333331</v>
      </c>
      <c r="N12" s="13">
        <f t="shared" si="0"/>
        <v>136.87783273046946</v>
      </c>
      <c r="O12" s="13">
        <f t="shared" si="1"/>
        <v>23.814039471599958</v>
      </c>
      <c r="P12" s="13">
        <f t="shared" si="2"/>
        <v>624.23172618589058</v>
      </c>
      <c r="Q12" s="13">
        <f t="shared" si="3"/>
        <v>472.22943138933903</v>
      </c>
      <c r="R12" s="13">
        <f t="shared" si="9"/>
        <v>1.4669237020203063</v>
      </c>
      <c r="S12" s="13">
        <f t="shared" si="4"/>
        <v>-9.4863301659748789</v>
      </c>
      <c r="T12" s="13">
        <f t="shared" si="5"/>
        <v>2.0625</v>
      </c>
      <c r="U12" s="4">
        <f t="shared" ref="U12:U69" si="17">M12/4</f>
        <v>0.20645833333333333</v>
      </c>
      <c r="V12" s="6">
        <f t="shared" si="15"/>
        <v>6</v>
      </c>
      <c r="W12" s="15">
        <f t="shared" si="11"/>
        <v>4.5278399495645658</v>
      </c>
      <c r="X12" s="15">
        <f t="shared" si="11"/>
        <v>2.4163954863514334</v>
      </c>
      <c r="Y12" s="15">
        <f t="shared" si="11"/>
        <v>-0.46114869658049429</v>
      </c>
      <c r="Z12" s="15">
        <f t="shared" si="16"/>
        <v>7.2230564224025215</v>
      </c>
      <c r="AA12" s="15">
        <f t="shared" si="12"/>
        <v>1.4669237020203063</v>
      </c>
      <c r="AB12" s="15">
        <f t="shared" si="13"/>
        <v>-1.115429491275874</v>
      </c>
      <c r="AC12" s="15">
        <f t="shared" si="14"/>
        <v>2.0625</v>
      </c>
      <c r="AD12" s="15">
        <f t="shared" ref="AD12:AD71" si="18">M12/4</f>
        <v>0.20645833333333333</v>
      </c>
    </row>
    <row r="13" spans="1:30" x14ac:dyDescent="0.3">
      <c r="A13" s="10" t="s">
        <v>31</v>
      </c>
      <c r="B13" s="29">
        <v>486.33409999999998</v>
      </c>
      <c r="C13" s="30">
        <v>88.634</v>
      </c>
      <c r="D13" s="31">
        <v>328.35419999999999</v>
      </c>
      <c r="E13" s="39">
        <v>105.62</v>
      </c>
      <c r="F13" s="32">
        <v>35980</v>
      </c>
      <c r="G13" s="33">
        <f t="shared" si="7"/>
        <v>100.39342615586374</v>
      </c>
      <c r="H13" s="40">
        <v>7.92</v>
      </c>
      <c r="I13" s="34">
        <v>39025</v>
      </c>
      <c r="J13" s="33">
        <f t="shared" si="8"/>
        <v>0.95339888841385212</v>
      </c>
      <c r="K13" s="12">
        <v>105.57103064066852</v>
      </c>
      <c r="L13" s="12">
        <v>80.224403927068735</v>
      </c>
      <c r="M13" s="14">
        <v>0.41166666666666646</v>
      </c>
      <c r="N13" s="13">
        <f t="shared" si="0"/>
        <v>135.72992747368127</v>
      </c>
      <c r="O13" s="13">
        <f t="shared" si="1"/>
        <v>22.305411823155357</v>
      </c>
      <c r="P13" s="13">
        <f t="shared" si="2"/>
        <v>623.46177384056546</v>
      </c>
      <c r="Q13" s="13">
        <f t="shared" si="3"/>
        <v>471.10324473028874</v>
      </c>
      <c r="R13" s="13">
        <f t="shared" si="9"/>
        <v>0.83271031151079811</v>
      </c>
      <c r="S13" s="13">
        <f t="shared" si="4"/>
        <v>-9.9687774223654593</v>
      </c>
      <c r="T13" s="13">
        <f t="shared" si="5"/>
        <v>1.98</v>
      </c>
      <c r="U13" s="4">
        <f t="shared" si="17"/>
        <v>0.10291666666666661</v>
      </c>
      <c r="V13" s="6">
        <f t="shared" si="15"/>
        <v>7</v>
      </c>
      <c r="W13" s="15">
        <f t="shared" si="11"/>
        <v>-1.1479052567881922</v>
      </c>
      <c r="X13" s="15">
        <f t="shared" si="11"/>
        <v>-1.5086276484446017</v>
      </c>
      <c r="Y13" s="15">
        <f t="shared" si="11"/>
        <v>-0.76995234532512313</v>
      </c>
      <c r="Z13" s="15">
        <f t="shared" si="16"/>
        <v>6.0968697633522311</v>
      </c>
      <c r="AA13" s="15">
        <f t="shared" si="12"/>
        <v>0.83271031151079811</v>
      </c>
      <c r="AB13" s="15">
        <f t="shared" si="13"/>
        <v>-0.48244725639058039</v>
      </c>
      <c r="AC13" s="15">
        <f t="shared" si="14"/>
        <v>1.98</v>
      </c>
      <c r="AD13" s="15">
        <f t="shared" si="18"/>
        <v>0.10291666666666661</v>
      </c>
    </row>
    <row r="14" spans="1:30" x14ac:dyDescent="0.3">
      <c r="A14" s="10" t="s">
        <v>32</v>
      </c>
      <c r="B14" s="29">
        <v>486.2022</v>
      </c>
      <c r="C14" s="30">
        <v>89.790999999999997</v>
      </c>
      <c r="D14" s="31">
        <v>331.59890000000001</v>
      </c>
      <c r="E14" s="39">
        <v>104.85</v>
      </c>
      <c r="F14" s="32">
        <v>35847</v>
      </c>
      <c r="G14" s="33">
        <f t="shared" si="7"/>
        <v>100.02232205139651</v>
      </c>
      <c r="H14" s="40">
        <v>7.25</v>
      </c>
      <c r="I14" s="34">
        <v>39031</v>
      </c>
      <c r="J14" s="33">
        <f t="shared" si="8"/>
        <v>0.95354547120258959</v>
      </c>
      <c r="K14" s="12">
        <v>105.57103064066852</v>
      </c>
      <c r="L14" s="12">
        <v>80.504908835904629</v>
      </c>
      <c r="M14" s="14">
        <v>0.29833333333333317</v>
      </c>
      <c r="N14" s="13">
        <f t="shared" si="0"/>
        <v>135.40095247878384</v>
      </c>
      <c r="O14" s="13">
        <f t="shared" si="1"/>
        <v>20.261417612982775</v>
      </c>
      <c r="P14" s="13">
        <f t="shared" si="2"/>
        <v>623.41927531089357</v>
      </c>
      <c r="Q14" s="13">
        <f t="shared" si="3"/>
        <v>470.71753645364834</v>
      </c>
      <c r="R14" s="13">
        <f t="shared" si="9"/>
        <v>1.2969216391124583</v>
      </c>
      <c r="S14" s="13">
        <f t="shared" si="4"/>
        <v>-10.916658567501065</v>
      </c>
      <c r="T14" s="13">
        <f t="shared" si="5"/>
        <v>1.8125</v>
      </c>
      <c r="U14" s="4">
        <f t="shared" si="17"/>
        <v>7.4583333333333293E-2</v>
      </c>
      <c r="V14" s="6">
        <f t="shared" si="15"/>
        <v>8</v>
      </c>
      <c r="W14" s="15">
        <f t="shared" si="11"/>
        <v>-0.32897499489743609</v>
      </c>
      <c r="X14" s="15">
        <f t="shared" si="11"/>
        <v>-2.0439942101725812</v>
      </c>
      <c r="Y14" s="15">
        <f t="shared" si="11"/>
        <v>-4.2498529671888718E-2</v>
      </c>
      <c r="Z14" s="15">
        <f t="shared" si="16"/>
        <v>5.7111614867118305</v>
      </c>
      <c r="AA14" s="15">
        <f t="shared" si="12"/>
        <v>1.2969216391124583</v>
      </c>
      <c r="AB14" s="15">
        <f t="shared" si="13"/>
        <v>-0.94788114513560551</v>
      </c>
      <c r="AC14" s="15">
        <f t="shared" si="14"/>
        <v>1.8125</v>
      </c>
      <c r="AD14" s="15">
        <f t="shared" si="18"/>
        <v>7.4583333333333293E-2</v>
      </c>
    </row>
    <row r="15" spans="1:30" x14ac:dyDescent="0.3">
      <c r="A15" s="10" t="s">
        <v>33</v>
      </c>
      <c r="B15" s="29">
        <v>489.0385</v>
      </c>
      <c r="C15" s="30">
        <v>89.730999999999995</v>
      </c>
      <c r="D15" s="31">
        <v>339.17129999999997</v>
      </c>
      <c r="E15" s="39">
        <v>107.14</v>
      </c>
      <c r="F15" s="32">
        <v>35792</v>
      </c>
      <c r="G15" s="33">
        <f t="shared" si="7"/>
        <v>99.868857948045431</v>
      </c>
      <c r="H15" s="40">
        <v>6.58</v>
      </c>
      <c r="I15" s="34">
        <v>39118</v>
      </c>
      <c r="J15" s="33">
        <f t="shared" si="8"/>
        <v>0.95567092163928413</v>
      </c>
      <c r="K15" s="12">
        <v>105.57103064066852</v>
      </c>
      <c r="L15" s="12">
        <v>80.785413744740538</v>
      </c>
      <c r="M15" s="14">
        <v>0.41999999999999993</v>
      </c>
      <c r="N15" s="13">
        <f t="shared" si="0"/>
        <v>137.50306331125643</v>
      </c>
      <c r="O15" s="13">
        <f t="shared" si="1"/>
        <v>22.266173407638711</v>
      </c>
      <c r="P15" s="13">
        <f t="shared" si="2"/>
        <v>623.77828678981859</v>
      </c>
      <c r="Q15" s="13">
        <f t="shared" si="3"/>
        <v>470.34133708144435</v>
      </c>
      <c r="R15" s="13">
        <f t="shared" si="9"/>
        <v>-6.6844177576097508E-2</v>
      </c>
      <c r="S15" s="13">
        <f t="shared" si="4"/>
        <v>-10.501987952292486</v>
      </c>
      <c r="T15" s="13">
        <f t="shared" si="5"/>
        <v>1.645</v>
      </c>
      <c r="U15" s="4">
        <f t="shared" si="17"/>
        <v>0.10499999999999998</v>
      </c>
      <c r="V15" s="6">
        <f t="shared" si="15"/>
        <v>9</v>
      </c>
      <c r="W15" s="15">
        <f t="shared" si="11"/>
        <v>2.1021108324725901</v>
      </c>
      <c r="X15" s="15">
        <f t="shared" si="11"/>
        <v>2.0047557946559351</v>
      </c>
      <c r="Y15" s="15">
        <f t="shared" si="11"/>
        <v>0.35901147892502649</v>
      </c>
      <c r="Z15" s="15">
        <f t="shared" si="16"/>
        <v>5.3349621145078459</v>
      </c>
      <c r="AA15" s="15">
        <f t="shared" si="12"/>
        <v>-6.6844177576097508E-2</v>
      </c>
      <c r="AB15" s="15">
        <f t="shared" si="13"/>
        <v>0.4146706152085784</v>
      </c>
      <c r="AC15" s="15">
        <f t="shared" si="14"/>
        <v>1.645</v>
      </c>
      <c r="AD15" s="15">
        <f t="shared" si="18"/>
        <v>0.10499999999999998</v>
      </c>
    </row>
    <row r="16" spans="1:30" x14ac:dyDescent="0.3">
      <c r="A16" s="10" t="s">
        <v>34</v>
      </c>
      <c r="B16" s="29">
        <v>488.70870000000002</v>
      </c>
      <c r="C16" s="30">
        <v>90.561999999999998</v>
      </c>
      <c r="D16" s="31">
        <v>345.00779999999997</v>
      </c>
      <c r="E16" s="39">
        <v>106.62</v>
      </c>
      <c r="F16" s="32">
        <v>35731</v>
      </c>
      <c r="G16" s="33">
        <f t="shared" si="7"/>
        <v>99.69865230614694</v>
      </c>
      <c r="H16" s="40">
        <v>5.75</v>
      </c>
      <c r="I16" s="34">
        <v>39234</v>
      </c>
      <c r="J16" s="33">
        <f t="shared" si="8"/>
        <v>0.95850485555487697</v>
      </c>
      <c r="K16" s="12">
        <v>105.57103064066852</v>
      </c>
      <c r="L16" s="12">
        <v>81.065918653576446</v>
      </c>
      <c r="M16" s="14">
        <v>0.38083333333333336</v>
      </c>
      <c r="N16" s="13">
        <f t="shared" si="0"/>
        <v>137.9912977179095</v>
      </c>
      <c r="O16" s="13">
        <f t="shared" si="1"/>
        <v>20.56170631022707</v>
      </c>
      <c r="P16" s="13">
        <f t="shared" si="2"/>
        <v>623.41472571746851</v>
      </c>
      <c r="Q16" s="13">
        <f t="shared" si="3"/>
        <v>469.87466267038911</v>
      </c>
      <c r="R16" s="13">
        <f t="shared" si="9"/>
        <v>0.92183932240494926</v>
      </c>
      <c r="S16" s="13">
        <f t="shared" si="4"/>
        <v>-11.077206477048772</v>
      </c>
      <c r="T16" s="13">
        <f t="shared" si="5"/>
        <v>1.4375</v>
      </c>
      <c r="U16" s="4">
        <f t="shared" si="17"/>
        <v>9.5208333333333339E-2</v>
      </c>
      <c r="V16" s="6">
        <f t="shared" si="15"/>
        <v>10</v>
      </c>
      <c r="W16" s="15">
        <f t="shared" si="11"/>
        <v>0.48823440665307771</v>
      </c>
      <c r="X16" s="15">
        <f t="shared" si="11"/>
        <v>-1.7044670974116407</v>
      </c>
      <c r="Y16" s="15">
        <f t="shared" si="11"/>
        <v>-0.36356107235008039</v>
      </c>
      <c r="Z16" s="15">
        <f t="shared" si="16"/>
        <v>4.8682877034526086</v>
      </c>
      <c r="AA16" s="15">
        <f t="shared" si="12"/>
        <v>0.92183932240494926</v>
      </c>
      <c r="AB16" s="15">
        <f t="shared" si="13"/>
        <v>-0.57521852475628599</v>
      </c>
      <c r="AC16" s="15">
        <f t="shared" si="14"/>
        <v>1.4375</v>
      </c>
      <c r="AD16" s="15">
        <f t="shared" si="18"/>
        <v>9.5208333333333339E-2</v>
      </c>
    </row>
    <row r="17" spans="1:30" x14ac:dyDescent="0.3">
      <c r="A17" s="10" t="s">
        <v>35</v>
      </c>
      <c r="B17" s="29">
        <v>495.4864</v>
      </c>
      <c r="C17" s="30">
        <v>91.054000000000002</v>
      </c>
      <c r="D17" s="31">
        <v>346.12509999999997</v>
      </c>
      <c r="E17" s="39">
        <v>109.08</v>
      </c>
      <c r="F17" s="32">
        <v>35656</v>
      </c>
      <c r="G17" s="33">
        <f t="shared" si="7"/>
        <v>99.489383074304527</v>
      </c>
      <c r="H17" s="40">
        <v>5.42</v>
      </c>
      <c r="I17" s="34">
        <v>39273</v>
      </c>
      <c r="J17" s="33">
        <f t="shared" si="8"/>
        <v>0.95945764368167108</v>
      </c>
      <c r="K17" s="12">
        <v>105.29247910863508</v>
      </c>
      <c r="L17" s="12">
        <v>81.34642356241234</v>
      </c>
      <c r="M17" s="14">
        <v>0.30833333333333329</v>
      </c>
      <c r="N17" s="13">
        <f t="shared" si="0"/>
        <v>137.67346419553022</v>
      </c>
      <c r="O17" s="13">
        <f t="shared" si="1"/>
        <v>22.2015929528641</v>
      </c>
      <c r="P17" s="13">
        <f t="shared" si="2"/>
        <v>624.69270150355965</v>
      </c>
      <c r="Q17" s="13">
        <f t="shared" si="3"/>
        <v>469.300985149734</v>
      </c>
      <c r="R17" s="13">
        <f t="shared" si="9"/>
        <v>0.54180380975248355</v>
      </c>
      <c r="S17" s="13">
        <f t="shared" si="4"/>
        <v>-11.273586799992508</v>
      </c>
      <c r="T17" s="13">
        <f t="shared" si="5"/>
        <v>1.355</v>
      </c>
      <c r="U17" s="4">
        <f t="shared" si="17"/>
        <v>7.7083333333333323E-2</v>
      </c>
      <c r="V17" s="6">
        <f t="shared" si="15"/>
        <v>11</v>
      </c>
      <c r="W17" s="15">
        <f t="shared" si="11"/>
        <v>-0.31783352237928852</v>
      </c>
      <c r="X17" s="15">
        <f t="shared" si="11"/>
        <v>1.6398866426370304</v>
      </c>
      <c r="Y17" s="15">
        <f t="shared" si="11"/>
        <v>1.2779757860911332</v>
      </c>
      <c r="Z17" s="15">
        <f t="shared" si="16"/>
        <v>4.2946101827974985</v>
      </c>
      <c r="AA17" s="15">
        <f t="shared" si="12"/>
        <v>0.54180380975248355</v>
      </c>
      <c r="AB17" s="15">
        <f t="shared" si="13"/>
        <v>-0.19638032294373531</v>
      </c>
      <c r="AC17" s="15">
        <f t="shared" si="14"/>
        <v>1.355</v>
      </c>
      <c r="AD17" s="15">
        <f t="shared" si="18"/>
        <v>7.7083333333333323E-2</v>
      </c>
    </row>
    <row r="18" spans="1:30" x14ac:dyDescent="0.3">
      <c r="A18" s="10" t="s">
        <v>36</v>
      </c>
      <c r="B18" s="29">
        <v>496.6737</v>
      </c>
      <c r="C18" s="30">
        <v>91.262</v>
      </c>
      <c r="D18" s="31">
        <v>345.22269999999997</v>
      </c>
      <c r="E18" s="39">
        <v>110.94</v>
      </c>
      <c r="F18" s="32">
        <v>35570</v>
      </c>
      <c r="G18" s="33">
        <f t="shared" si="7"/>
        <v>99.249421021791903</v>
      </c>
      <c r="H18" s="40">
        <v>4.67</v>
      </c>
      <c r="I18" s="34">
        <v>39200</v>
      </c>
      <c r="J18" s="33">
        <f t="shared" si="8"/>
        <v>0.95767421975203082</v>
      </c>
      <c r="K18" s="12">
        <v>105.29247910863508</v>
      </c>
      <c r="L18" s="12">
        <v>81.626928471248249</v>
      </c>
      <c r="M18" s="14">
        <v>8.9039682539683376E-2</v>
      </c>
      <c r="N18" s="13">
        <f t="shared" si="0"/>
        <v>137.37028470969923</v>
      </c>
      <c r="O18" s="13">
        <f t="shared" si="1"/>
        <v>23.850264569653365</v>
      </c>
      <c r="P18" s="13">
        <f t="shared" si="2"/>
        <v>625.11808929800475</v>
      </c>
      <c r="Q18" s="13">
        <f t="shared" si="3"/>
        <v>469.24555148831041</v>
      </c>
      <c r="R18" s="13">
        <f t="shared" si="9"/>
        <v>0.22817535514620957</v>
      </c>
      <c r="S18" s="13">
        <f t="shared" si="4"/>
        <v>-11.157527736041503</v>
      </c>
      <c r="T18" s="13">
        <f t="shared" si="5"/>
        <v>1.1675</v>
      </c>
      <c r="U18" s="4">
        <f t="shared" si="17"/>
        <v>2.2259920634920844E-2</v>
      </c>
      <c r="V18" s="6">
        <f t="shared" si="15"/>
        <v>12</v>
      </c>
      <c r="W18" s="15">
        <f t="shared" si="11"/>
        <v>-0.30317948583098087</v>
      </c>
      <c r="X18" s="15">
        <f t="shared" si="11"/>
        <v>1.6486716167892652</v>
      </c>
      <c r="Y18" s="15">
        <f t="shared" si="11"/>
        <v>0.42538779444510055</v>
      </c>
      <c r="Z18" s="15">
        <f t="shared" si="16"/>
        <v>4.2391765213739063</v>
      </c>
      <c r="AA18" s="15">
        <f t="shared" si="12"/>
        <v>0.22817535514620957</v>
      </c>
      <c r="AB18" s="15">
        <f t="shared" si="13"/>
        <v>0.1160590639510044</v>
      </c>
      <c r="AC18" s="15">
        <f t="shared" si="14"/>
        <v>1.1675</v>
      </c>
      <c r="AD18" s="15">
        <f t="shared" si="18"/>
        <v>2.2259920634920844E-2</v>
      </c>
    </row>
    <row r="19" spans="1:30" x14ac:dyDescent="0.3">
      <c r="A19" s="10" t="s">
        <v>37</v>
      </c>
      <c r="B19" s="29">
        <v>500.10359999999997</v>
      </c>
      <c r="C19" s="30">
        <v>91.63</v>
      </c>
      <c r="D19" s="31">
        <v>353.60180000000003</v>
      </c>
      <c r="E19" s="39">
        <v>112.55</v>
      </c>
      <c r="F19" s="32">
        <v>35553</v>
      </c>
      <c r="G19" s="33">
        <f t="shared" si="7"/>
        <v>99.201986662574299</v>
      </c>
      <c r="H19" s="40">
        <v>4.5</v>
      </c>
      <c r="I19" s="34">
        <v>39009</v>
      </c>
      <c r="J19" s="33">
        <f t="shared" si="8"/>
        <v>0.95300800097721861</v>
      </c>
      <c r="K19" s="12">
        <v>105.29247910863508</v>
      </c>
      <c r="L19" s="12">
        <v>81.907433380084143</v>
      </c>
      <c r="M19" s="14">
        <v>8.2929920321223413E-2</v>
      </c>
      <c r="N19" s="13">
        <f t="shared" si="0"/>
        <v>139.85446720653653</v>
      </c>
      <c r="O19" s="13">
        <f t="shared" si="1"/>
        <v>25.377081816983722</v>
      </c>
      <c r="P19" s="13">
        <f t="shared" si="2"/>
        <v>626.29472567534549</v>
      </c>
      <c r="Q19" s="13">
        <f t="shared" si="3"/>
        <v>469.6861827856286</v>
      </c>
      <c r="R19" s="13">
        <f t="shared" si="9"/>
        <v>0.40242383114739155</v>
      </c>
      <c r="S19" s="13">
        <f t="shared" si="4"/>
        <v>-11.216898057509946</v>
      </c>
      <c r="T19" s="13">
        <f t="shared" si="5"/>
        <v>1.125</v>
      </c>
      <c r="U19" s="4">
        <f t="shared" si="17"/>
        <v>2.0732480080305853E-2</v>
      </c>
      <c r="V19" s="6">
        <f t="shared" si="15"/>
        <v>13</v>
      </c>
      <c r="W19" s="15">
        <f t="shared" si="11"/>
        <v>2.4841824968372919</v>
      </c>
      <c r="X19" s="15">
        <f t="shared" si="11"/>
        <v>1.5268172473303565</v>
      </c>
      <c r="Y19" s="15">
        <f t="shared" si="11"/>
        <v>1.176636377340742</v>
      </c>
      <c r="Z19" s="15">
        <f t="shared" si="16"/>
        <v>4.6798078186920975</v>
      </c>
      <c r="AA19" s="15">
        <f t="shared" si="12"/>
        <v>0.40242383114739155</v>
      </c>
      <c r="AB19" s="15">
        <f t="shared" si="13"/>
        <v>-5.9370321468442455E-2</v>
      </c>
      <c r="AC19" s="15">
        <f t="shared" si="14"/>
        <v>1.125</v>
      </c>
      <c r="AD19" s="15">
        <f t="shared" si="18"/>
        <v>2.0732480080305853E-2</v>
      </c>
    </row>
    <row r="20" spans="1:30" x14ac:dyDescent="0.3">
      <c r="A20" s="10" t="s">
        <v>38</v>
      </c>
      <c r="B20" s="29">
        <v>506.17180000000002</v>
      </c>
      <c r="C20" s="30">
        <v>92.114999999999995</v>
      </c>
      <c r="D20" s="31">
        <v>358.04719999999998</v>
      </c>
      <c r="E20" s="39">
        <v>115.66</v>
      </c>
      <c r="F20" s="32">
        <v>35547</v>
      </c>
      <c r="G20" s="33">
        <f t="shared" si="7"/>
        <v>99.185245124026906</v>
      </c>
      <c r="H20" s="40">
        <v>4.5</v>
      </c>
      <c r="I20" s="34">
        <v>38816</v>
      </c>
      <c r="J20" s="33">
        <f t="shared" si="8"/>
        <v>0.94829292127282716</v>
      </c>
      <c r="K20" s="12">
        <v>105.29247910863508</v>
      </c>
      <c r="L20" s="12">
        <v>82.187938288920066</v>
      </c>
      <c r="M20" s="14">
        <v>8.203968253968312E-2</v>
      </c>
      <c r="N20" s="13">
        <f t="shared" si="0"/>
        <v>141.07188606059177</v>
      </c>
      <c r="O20" s="13">
        <f t="shared" si="1"/>
        <v>28.070889205047077</v>
      </c>
      <c r="P20" s="13">
        <f t="shared" si="2"/>
        <v>627.99679731232322</v>
      </c>
      <c r="Q20" s="13">
        <f t="shared" si="3"/>
        <v>470.165290746023</v>
      </c>
      <c r="R20" s="13">
        <f t="shared" si="9"/>
        <v>0.52790674723501851</v>
      </c>
      <c r="S20" s="13">
        <f t="shared" si="4"/>
        <v>-11.402924129866404</v>
      </c>
      <c r="T20" s="13">
        <f t="shared" si="5"/>
        <v>1.125</v>
      </c>
      <c r="U20" s="4">
        <f t="shared" si="17"/>
        <v>2.050992063492078E-2</v>
      </c>
      <c r="V20" s="6">
        <f t="shared" si="15"/>
        <v>14</v>
      </c>
      <c r="W20" s="15">
        <f t="shared" si="11"/>
        <v>1.2174188540552393</v>
      </c>
      <c r="X20" s="15">
        <f t="shared" si="11"/>
        <v>2.6938073880633553</v>
      </c>
      <c r="Y20" s="15">
        <f t="shared" si="11"/>
        <v>1.7020716369777347</v>
      </c>
      <c r="Z20" s="15">
        <f t="shared" si="16"/>
        <v>5.1589157790864988</v>
      </c>
      <c r="AA20" s="15">
        <f t="shared" si="12"/>
        <v>0.52790674723501851</v>
      </c>
      <c r="AB20" s="15">
        <f t="shared" si="13"/>
        <v>-0.18602607235645863</v>
      </c>
      <c r="AC20" s="15">
        <f t="shared" si="14"/>
        <v>1.125</v>
      </c>
      <c r="AD20" s="15">
        <f t="shared" si="18"/>
        <v>2.050992063492078E-2</v>
      </c>
    </row>
    <row r="21" spans="1:30" x14ac:dyDescent="0.3">
      <c r="A21" s="10" t="s">
        <v>39</v>
      </c>
      <c r="B21" s="29">
        <v>504.358</v>
      </c>
      <c r="C21" s="30">
        <v>92.578000000000003</v>
      </c>
      <c r="D21" s="31">
        <v>364.0061</v>
      </c>
      <c r="E21" s="39">
        <v>115.05</v>
      </c>
      <c r="F21" s="32">
        <v>35509</v>
      </c>
      <c r="G21" s="33">
        <f t="shared" si="7"/>
        <v>99.079215379893412</v>
      </c>
      <c r="H21" s="40">
        <v>4.33</v>
      </c>
      <c r="I21" s="34">
        <v>38932</v>
      </c>
      <c r="J21" s="33">
        <f t="shared" si="8"/>
        <v>0.95112685518842</v>
      </c>
      <c r="K21" s="12">
        <v>104.73537604456826</v>
      </c>
      <c r="L21" s="12">
        <v>82.46844319775596</v>
      </c>
      <c r="M21" s="14">
        <v>0.23756653491436008</v>
      </c>
      <c r="N21" s="13">
        <f t="shared" si="0"/>
        <v>141.9226927273566</v>
      </c>
      <c r="O21" s="13">
        <f t="shared" si="1"/>
        <v>26.742311801685979</v>
      </c>
      <c r="P21" s="13">
        <f t="shared" si="2"/>
        <v>627.33941673429024</v>
      </c>
      <c r="Q21" s="13">
        <f t="shared" si="3"/>
        <v>469.2294274402297</v>
      </c>
      <c r="R21" s="13">
        <f t="shared" si="9"/>
        <v>0.50137359823061445</v>
      </c>
      <c r="S21" s="13">
        <f t="shared" si="4"/>
        <v>-11.563581895935581</v>
      </c>
      <c r="T21" s="13">
        <f t="shared" si="5"/>
        <v>1.0825</v>
      </c>
      <c r="U21" s="4">
        <f t="shared" si="17"/>
        <v>5.9391633728590021E-2</v>
      </c>
      <c r="V21" s="6">
        <f t="shared" si="15"/>
        <v>15</v>
      </c>
      <c r="W21" s="15">
        <f t="shared" si="11"/>
        <v>0.85080666676483929</v>
      </c>
      <c r="X21" s="15">
        <f t="shared" si="11"/>
        <v>-1.3285774033610984</v>
      </c>
      <c r="Y21" s="15">
        <f t="shared" si="11"/>
        <v>-0.65738057803298489</v>
      </c>
      <c r="Z21" s="15">
        <f t="shared" si="16"/>
        <v>4.223052473293194</v>
      </c>
      <c r="AA21" s="15">
        <f t="shared" si="12"/>
        <v>0.50137359823061445</v>
      </c>
      <c r="AB21" s="15">
        <f t="shared" si="13"/>
        <v>-0.16065776606917659</v>
      </c>
      <c r="AC21" s="15">
        <f t="shared" si="14"/>
        <v>1.0825</v>
      </c>
      <c r="AD21" s="15">
        <f t="shared" si="18"/>
        <v>5.9391633728590021E-2</v>
      </c>
    </row>
    <row r="22" spans="1:30" x14ac:dyDescent="0.3">
      <c r="A22" s="10" t="s">
        <v>40</v>
      </c>
      <c r="B22" s="29">
        <v>508.05189999999999</v>
      </c>
      <c r="C22" s="30">
        <v>93.287000000000006</v>
      </c>
      <c r="D22" s="31">
        <v>374.60149999999999</v>
      </c>
      <c r="E22" s="39">
        <v>118.13</v>
      </c>
      <c r="F22" s="32">
        <v>35486</v>
      </c>
      <c r="G22" s="33">
        <f t="shared" si="7"/>
        <v>99.015039482128415</v>
      </c>
      <c r="H22" s="40">
        <v>4</v>
      </c>
      <c r="I22" s="34">
        <v>38908</v>
      </c>
      <c r="J22" s="33">
        <f t="shared" si="8"/>
        <v>0.95054052403346978</v>
      </c>
      <c r="K22" s="12">
        <v>104.73537604456826</v>
      </c>
      <c r="L22" s="12">
        <v>83.029453015427777</v>
      </c>
      <c r="M22" s="14">
        <v>0.12209523809523996</v>
      </c>
      <c r="N22" s="13">
        <f t="shared" si="0"/>
        <v>144.09065151292572</v>
      </c>
      <c r="O22" s="13">
        <f t="shared" si="1"/>
        <v>28.682943381649217</v>
      </c>
      <c r="P22" s="13">
        <f t="shared" si="2"/>
        <v>628.13080912386044</v>
      </c>
      <c r="Q22" s="13">
        <f t="shared" si="3"/>
        <v>469.22629909836576</v>
      </c>
      <c r="R22" s="13">
        <f t="shared" si="9"/>
        <v>0.76292302364748821</v>
      </c>
      <c r="S22" s="13">
        <f t="shared" si="4"/>
        <v>-11.648536221045159</v>
      </c>
      <c r="T22" s="13">
        <f t="shared" si="5"/>
        <v>1</v>
      </c>
      <c r="U22" s="4">
        <f t="shared" si="17"/>
        <v>3.0523809523809991E-2</v>
      </c>
      <c r="V22" s="6">
        <f t="shared" si="15"/>
        <v>16</v>
      </c>
      <c r="W22" s="15">
        <f t="shared" si="11"/>
        <v>2.1679587855691125</v>
      </c>
      <c r="X22" s="15">
        <f t="shared" si="11"/>
        <v>1.9406315799632381</v>
      </c>
      <c r="Y22" s="15">
        <f t="shared" si="11"/>
        <v>0.79139238957020552</v>
      </c>
      <c r="Z22" s="15">
        <f t="shared" si="16"/>
        <v>4.2199241314292522</v>
      </c>
      <c r="AA22" s="15">
        <f t="shared" si="12"/>
        <v>0.76292302364748821</v>
      </c>
      <c r="AB22" s="15">
        <f t="shared" si="13"/>
        <v>-8.4954325109578122E-2</v>
      </c>
      <c r="AC22" s="15">
        <f t="shared" si="14"/>
        <v>1</v>
      </c>
      <c r="AD22" s="15">
        <f t="shared" si="18"/>
        <v>3.0523809523809991E-2</v>
      </c>
    </row>
    <row r="23" spans="1:30" x14ac:dyDescent="0.3">
      <c r="A23" s="10" t="s">
        <v>41</v>
      </c>
      <c r="B23" s="29">
        <v>508.97539999999998</v>
      </c>
      <c r="C23" s="30">
        <v>93.649000000000001</v>
      </c>
      <c r="D23" s="31">
        <v>374.04039999999998</v>
      </c>
      <c r="E23" s="39">
        <v>116.82</v>
      </c>
      <c r="F23" s="32">
        <v>35413</v>
      </c>
      <c r="G23" s="33">
        <f t="shared" si="7"/>
        <v>98.811350763135124</v>
      </c>
      <c r="H23" s="40">
        <v>3.67</v>
      </c>
      <c r="I23" s="34">
        <v>38981</v>
      </c>
      <c r="J23" s="33">
        <f t="shared" si="8"/>
        <v>0.95232394796311004</v>
      </c>
      <c r="K23" s="12">
        <v>104.73537604456826</v>
      </c>
      <c r="L23" s="12">
        <v>83.309957924263671</v>
      </c>
      <c r="M23" s="14">
        <v>-4.4568668046929716E-2</v>
      </c>
      <c r="N23" s="13">
        <f t="shared" si="0"/>
        <v>143.36600827940498</v>
      </c>
      <c r="O23" s="13">
        <f t="shared" si="1"/>
        <v>26.993055843519702</v>
      </c>
      <c r="P23" s="13">
        <f t="shared" si="2"/>
        <v>628.1249705923176</v>
      </c>
      <c r="Q23" s="13">
        <f t="shared" si="3"/>
        <v>468.83292599225933</v>
      </c>
      <c r="R23" s="13">
        <f t="shared" si="9"/>
        <v>0.38729881082399942</v>
      </c>
      <c r="S23" s="13">
        <f t="shared" si="4"/>
        <v>-11.698566584005263</v>
      </c>
      <c r="T23" s="13">
        <f t="shared" si="5"/>
        <v>0.91749999999999998</v>
      </c>
      <c r="U23" s="4">
        <f t="shared" si="17"/>
        <v>-1.1142167011732429E-2</v>
      </c>
      <c r="V23" s="6">
        <f t="shared" si="15"/>
        <v>17</v>
      </c>
      <c r="W23" s="15">
        <f t="shared" si="11"/>
        <v>-0.72464323352073734</v>
      </c>
      <c r="X23" s="15">
        <f t="shared" si="11"/>
        <v>-1.6898875381295149</v>
      </c>
      <c r="Y23" s="15">
        <f t="shared" si="11"/>
        <v>-5.8385315428495232E-3</v>
      </c>
      <c r="Z23" s="15">
        <f t="shared" si="16"/>
        <v>3.8265510253228285</v>
      </c>
      <c r="AA23" s="15">
        <f t="shared" si="12"/>
        <v>0.38729881082399942</v>
      </c>
      <c r="AB23" s="15">
        <f t="shared" si="13"/>
        <v>-5.0030362960104213E-2</v>
      </c>
      <c r="AC23" s="15">
        <f t="shared" si="14"/>
        <v>0.91749999999999998</v>
      </c>
      <c r="AD23" s="15">
        <f t="shared" si="18"/>
        <v>-1.1142167011732429E-2</v>
      </c>
    </row>
    <row r="24" spans="1:30" x14ac:dyDescent="0.3">
      <c r="A24" s="10" t="s">
        <v>42</v>
      </c>
      <c r="B24" s="29">
        <v>509.17329999999998</v>
      </c>
      <c r="C24" s="30">
        <v>93.820999999999998</v>
      </c>
      <c r="D24" s="31">
        <v>376.5111</v>
      </c>
      <c r="E24" s="39">
        <v>115.94</v>
      </c>
      <c r="F24" s="32">
        <v>35380</v>
      </c>
      <c r="G24" s="33">
        <f t="shared" si="7"/>
        <v>98.719272301124477</v>
      </c>
      <c r="H24" s="40">
        <v>3.33</v>
      </c>
      <c r="I24" s="34">
        <v>39098</v>
      </c>
      <c r="J24" s="33">
        <f t="shared" si="8"/>
        <v>0.95518231234349238</v>
      </c>
      <c r="K24" s="12">
        <v>104.73537604456826</v>
      </c>
      <c r="L24" s="12">
        <v>83.590462833099593</v>
      </c>
      <c r="M24" s="14">
        <v>-0.30393103972051289</v>
      </c>
      <c r="N24" s="13">
        <f t="shared" si="0"/>
        <v>143.54118710689832</v>
      </c>
      <c r="O24" s="13">
        <f t="shared" si="1"/>
        <v>25.753715810349636</v>
      </c>
      <c r="P24" s="13">
        <f t="shared" si="2"/>
        <v>627.86414838596022</v>
      </c>
      <c r="Q24" s="13">
        <f t="shared" si="3"/>
        <v>468.43999974331763</v>
      </c>
      <c r="R24" s="13">
        <f t="shared" si="9"/>
        <v>0.18349607751799724</v>
      </c>
      <c r="S24" s="13">
        <f t="shared" si="4"/>
        <v>-11.545927891252749</v>
      </c>
      <c r="T24" s="13">
        <f t="shared" si="5"/>
        <v>0.83250000000000002</v>
      </c>
      <c r="U24" s="4">
        <f t="shared" si="17"/>
        <v>-7.5982759930128221E-2</v>
      </c>
      <c r="V24" s="6">
        <f t="shared" si="15"/>
        <v>18</v>
      </c>
      <c r="W24" s="15">
        <f t="shared" si="11"/>
        <v>0.17517882749334035</v>
      </c>
      <c r="X24" s="15">
        <f t="shared" si="11"/>
        <v>-1.2393400331700661</v>
      </c>
      <c r="Y24" s="15">
        <f t="shared" si="11"/>
        <v>-0.26082220635737485</v>
      </c>
      <c r="Z24" s="15">
        <f t="shared" si="16"/>
        <v>3.433624776381123</v>
      </c>
      <c r="AA24" s="15">
        <f t="shared" si="12"/>
        <v>0.18349607751799724</v>
      </c>
      <c r="AB24" s="15">
        <f t="shared" si="13"/>
        <v>0.15263869275251452</v>
      </c>
      <c r="AC24" s="15">
        <f t="shared" si="14"/>
        <v>0.83250000000000002</v>
      </c>
      <c r="AD24" s="15">
        <f t="shared" si="18"/>
        <v>-7.5982759930128221E-2</v>
      </c>
    </row>
    <row r="25" spans="1:30" x14ac:dyDescent="0.3">
      <c r="A25" s="10" t="s">
        <v>43</v>
      </c>
      <c r="B25" s="29">
        <v>505.00119999999998</v>
      </c>
      <c r="C25" s="30">
        <v>93.855000000000004</v>
      </c>
      <c r="D25" s="31">
        <v>374.72820000000002</v>
      </c>
      <c r="E25" s="39">
        <v>108.87</v>
      </c>
      <c r="F25" s="32">
        <v>35320</v>
      </c>
      <c r="G25" s="33">
        <f t="shared" si="7"/>
        <v>98.551856915650546</v>
      </c>
      <c r="H25" s="40">
        <v>3</v>
      </c>
      <c r="I25" s="34">
        <v>39034</v>
      </c>
      <c r="J25" s="33">
        <f t="shared" si="8"/>
        <v>0.95361876259695844</v>
      </c>
      <c r="K25" s="12">
        <v>105.29247910863508</v>
      </c>
      <c r="L25" s="12">
        <v>83.870967741935488</v>
      </c>
      <c r="M25" s="14">
        <v>-0.28893217893217954</v>
      </c>
      <c r="N25" s="13">
        <f t="shared" si="0"/>
        <v>143.19412323799648</v>
      </c>
      <c r="O25" s="13">
        <f t="shared" si="1"/>
        <v>19.589477909715246</v>
      </c>
      <c r="P25" s="13">
        <f t="shared" si="2"/>
        <v>627.20521128326595</v>
      </c>
      <c r="Q25" s="13">
        <f t="shared" si="3"/>
        <v>468.9645990245906</v>
      </c>
      <c r="R25" s="13">
        <f t="shared" si="9"/>
        <v>3.6232656676382646E-2</v>
      </c>
      <c r="S25" s="13">
        <f t="shared" si="4"/>
        <v>-11.247151859400939</v>
      </c>
      <c r="T25" s="13">
        <f t="shared" si="5"/>
        <v>0.75</v>
      </c>
      <c r="U25" s="4">
        <f t="shared" si="17"/>
        <v>-7.2233044733044885E-2</v>
      </c>
      <c r="V25" s="6">
        <f t="shared" si="15"/>
        <v>19</v>
      </c>
      <c r="W25" s="15">
        <f t="shared" si="11"/>
        <v>-0.34706386890184149</v>
      </c>
      <c r="X25" s="15">
        <f t="shared" si="11"/>
        <v>-6.1642379006343901</v>
      </c>
      <c r="Y25" s="15">
        <f t="shared" si="11"/>
        <v>-0.6589371026942672</v>
      </c>
      <c r="Z25" s="15">
        <f t="shared" si="16"/>
        <v>3.9582240576540926</v>
      </c>
      <c r="AA25" s="15">
        <f t="shared" si="12"/>
        <v>3.6232656676382646E-2</v>
      </c>
      <c r="AB25" s="15">
        <f t="shared" si="13"/>
        <v>0.29877603185181023</v>
      </c>
      <c r="AC25" s="15">
        <f t="shared" si="14"/>
        <v>0.75</v>
      </c>
      <c r="AD25" s="15">
        <f t="shared" si="18"/>
        <v>-7.2233044733044885E-2</v>
      </c>
    </row>
    <row r="26" spans="1:30" x14ac:dyDescent="0.3">
      <c r="A26" s="10" t="s">
        <v>44</v>
      </c>
      <c r="B26" s="29">
        <v>511.8612</v>
      </c>
      <c r="C26" s="30">
        <v>93.747</v>
      </c>
      <c r="D26" s="31">
        <v>373.00170000000003</v>
      </c>
      <c r="E26" s="39">
        <v>115.78</v>
      </c>
      <c r="F26" s="32">
        <v>35302</v>
      </c>
      <c r="G26" s="33">
        <f t="shared" si="7"/>
        <v>98.501632300008367</v>
      </c>
      <c r="H26" s="40">
        <v>2.5</v>
      </c>
      <c r="I26" s="34">
        <v>39093</v>
      </c>
      <c r="J26" s="33">
        <f t="shared" si="8"/>
        <v>0.95506016001954441</v>
      </c>
      <c r="K26" s="12">
        <v>105.29247910863508</v>
      </c>
      <c r="L26" s="12">
        <v>84.151472650771396</v>
      </c>
      <c r="M26" s="14">
        <v>-0.26064912280701691</v>
      </c>
      <c r="N26" s="13">
        <f t="shared" si="0"/>
        <v>142.69642586363025</v>
      </c>
      <c r="O26" s="13">
        <f t="shared" si="1"/>
        <v>25.707312001298099</v>
      </c>
      <c r="P26" s="13">
        <f t="shared" si="2"/>
        <v>628.40344402375865</v>
      </c>
      <c r="Q26" s="13">
        <f t="shared" si="3"/>
        <v>468.76258724463656</v>
      </c>
      <c r="R26" s="13">
        <f t="shared" si="9"/>
        <v>-0.11513737799280221</v>
      </c>
      <c r="S26" s="13">
        <f t="shared" si="4"/>
        <v>-10.798124354856743</v>
      </c>
      <c r="T26" s="13">
        <f t="shared" si="5"/>
        <v>0.625</v>
      </c>
      <c r="U26" s="4">
        <f t="shared" si="17"/>
        <v>-6.5162280701754227E-2</v>
      </c>
      <c r="V26" s="6">
        <f t="shared" si="15"/>
        <v>20</v>
      </c>
      <c r="W26" s="15">
        <f t="shared" si="11"/>
        <v>-0.49769737436622563</v>
      </c>
      <c r="X26" s="15">
        <f t="shared" si="11"/>
        <v>6.1178340915828535</v>
      </c>
      <c r="Y26" s="15">
        <f t="shared" si="11"/>
        <v>1.1982327404926991</v>
      </c>
      <c r="Z26" s="15">
        <f t="shared" si="16"/>
        <v>3.7562122777000582</v>
      </c>
      <c r="AA26" s="15">
        <f t="shared" si="12"/>
        <v>-0.11513737799280221</v>
      </c>
      <c r="AB26" s="15">
        <f t="shared" si="13"/>
        <v>0.44902750454419582</v>
      </c>
      <c r="AC26" s="15">
        <f t="shared" si="14"/>
        <v>0.625</v>
      </c>
      <c r="AD26" s="15">
        <f t="shared" si="18"/>
        <v>-6.5162280701754227E-2</v>
      </c>
    </row>
    <row r="27" spans="1:30" x14ac:dyDescent="0.3">
      <c r="A27" s="10" t="s">
        <v>45</v>
      </c>
      <c r="B27" s="29">
        <v>513.57619999999997</v>
      </c>
      <c r="C27" s="30">
        <v>93.921999999999997</v>
      </c>
      <c r="D27" s="31">
        <v>375.72120000000001</v>
      </c>
      <c r="E27" s="39">
        <v>115.45</v>
      </c>
      <c r="F27" s="32">
        <v>35176</v>
      </c>
      <c r="G27" s="33">
        <f t="shared" si="7"/>
        <v>98.150059990513128</v>
      </c>
      <c r="H27" s="40">
        <v>2.5</v>
      </c>
      <c r="I27" s="34">
        <v>39188</v>
      </c>
      <c r="J27" s="33">
        <f t="shared" si="8"/>
        <v>0.95738105417455566</v>
      </c>
      <c r="K27" s="12">
        <v>105.29247910863508</v>
      </c>
      <c r="L27" s="12">
        <v>84.151472650771396</v>
      </c>
      <c r="M27" s="14">
        <v>-0.39587834870443661</v>
      </c>
      <c r="N27" s="13">
        <f t="shared" si="0"/>
        <v>142.9936519466136</v>
      </c>
      <c r="O27" s="13">
        <f t="shared" si="1"/>
        <v>24.992667627765222</v>
      </c>
      <c r="P27" s="13">
        <f t="shared" si="2"/>
        <v>628.49522027872922</v>
      </c>
      <c r="Q27" s="13">
        <f t="shared" si="3"/>
        <v>468.16231301152698</v>
      </c>
      <c r="R27" s="13">
        <f t="shared" si="9"/>
        <v>0.18649862334578771</v>
      </c>
      <c r="S27" s="13">
        <f t="shared" si="4"/>
        <v>-10.984622978202484</v>
      </c>
      <c r="T27" s="13">
        <f t="shared" si="5"/>
        <v>0.625</v>
      </c>
      <c r="U27" s="4">
        <f t="shared" si="17"/>
        <v>-9.8969587176109153E-2</v>
      </c>
      <c r="V27" s="6">
        <f t="shared" si="15"/>
        <v>21</v>
      </c>
      <c r="W27" s="15">
        <f t="shared" si="11"/>
        <v>0.29722608298334308</v>
      </c>
      <c r="X27" s="15">
        <f t="shared" si="11"/>
        <v>-0.71464437353287735</v>
      </c>
      <c r="Y27" s="15">
        <f t="shared" si="11"/>
        <v>9.1776254970568516E-2</v>
      </c>
      <c r="Z27" s="15">
        <f t="shared" si="16"/>
        <v>3.1559380445904708</v>
      </c>
      <c r="AA27" s="15">
        <f t="shared" si="12"/>
        <v>0.18649862334578771</v>
      </c>
      <c r="AB27" s="15">
        <f t="shared" si="13"/>
        <v>-0.18649862334574152</v>
      </c>
      <c r="AC27" s="15">
        <f t="shared" si="14"/>
        <v>0.625</v>
      </c>
      <c r="AD27" s="15">
        <f t="shared" si="18"/>
        <v>-9.8969587176109153E-2</v>
      </c>
    </row>
    <row r="28" spans="1:30" x14ac:dyDescent="0.3">
      <c r="A28" s="10" t="s">
        <v>46</v>
      </c>
      <c r="B28" s="29">
        <v>517.40189999999996</v>
      </c>
      <c r="C28" s="30">
        <v>94.02</v>
      </c>
      <c r="D28" s="31">
        <v>372.41609999999997</v>
      </c>
      <c r="E28" s="39">
        <v>114.16</v>
      </c>
      <c r="F28" s="32">
        <v>35090</v>
      </c>
      <c r="G28" s="33">
        <f t="shared" si="7"/>
        <v>97.910097938000504</v>
      </c>
      <c r="H28" s="40">
        <v>2.5</v>
      </c>
      <c r="I28" s="34">
        <v>39253</v>
      </c>
      <c r="J28" s="33">
        <f t="shared" si="8"/>
        <v>0.95896903438587922</v>
      </c>
      <c r="K28" s="12">
        <v>105.29247910863508</v>
      </c>
      <c r="L28" s="12">
        <v>83.590462833099593</v>
      </c>
      <c r="M28" s="14">
        <v>-0.53272005772005693</v>
      </c>
      <c r="N28" s="13">
        <f t="shared" si="0"/>
        <v>141.84007460580474</v>
      </c>
      <c r="O28" s="13">
        <f t="shared" si="1"/>
        <v>23.59899416755324</v>
      </c>
      <c r="P28" s="13">
        <f t="shared" si="2"/>
        <v>629.07164360553111</v>
      </c>
      <c r="Q28" s="13">
        <f t="shared" si="3"/>
        <v>467.75179908857069</v>
      </c>
      <c r="R28" s="13">
        <f t="shared" si="9"/>
        <v>0.10428750240176754</v>
      </c>
      <c r="S28" s="13">
        <f t="shared" si="4"/>
        <v>-11.757809295683908</v>
      </c>
      <c r="T28" s="13">
        <f t="shared" si="5"/>
        <v>0.625</v>
      </c>
      <c r="U28" s="4">
        <f t="shared" si="17"/>
        <v>-0.13318001443001423</v>
      </c>
      <c r="V28" s="6">
        <f t="shared" si="15"/>
        <v>22</v>
      </c>
      <c r="W28" s="15">
        <f t="shared" si="11"/>
        <v>-1.1535773408088517</v>
      </c>
      <c r="X28" s="15">
        <f t="shared" si="11"/>
        <v>-1.393673460211982</v>
      </c>
      <c r="Y28" s="15">
        <f t="shared" si="11"/>
        <v>0.57642332680188701</v>
      </c>
      <c r="Z28" s="15">
        <f t="shared" si="16"/>
        <v>2.745424121634187</v>
      </c>
      <c r="AA28" s="15">
        <f t="shared" si="12"/>
        <v>0.10428750240176754</v>
      </c>
      <c r="AB28" s="15">
        <f t="shared" si="13"/>
        <v>-0.7731863174814233</v>
      </c>
      <c r="AC28" s="15">
        <f t="shared" si="14"/>
        <v>0.625</v>
      </c>
      <c r="AD28" s="15">
        <f t="shared" si="18"/>
        <v>-0.13318001443001423</v>
      </c>
    </row>
    <row r="29" spans="1:30" x14ac:dyDescent="0.3">
      <c r="A29" s="10" t="s">
        <v>47</v>
      </c>
      <c r="B29" s="29">
        <v>514.71379999999999</v>
      </c>
      <c r="C29" s="30">
        <v>94.096000000000004</v>
      </c>
      <c r="D29" s="31">
        <v>370.4434</v>
      </c>
      <c r="E29" s="39">
        <v>109.96</v>
      </c>
      <c r="F29" s="32">
        <v>35005</v>
      </c>
      <c r="G29" s="33">
        <f t="shared" si="7"/>
        <v>97.672926141912441</v>
      </c>
      <c r="H29" s="40">
        <v>2.5</v>
      </c>
      <c r="I29" s="34">
        <v>39250</v>
      </c>
      <c r="J29" s="33">
        <f t="shared" si="8"/>
        <v>0.95889574299151037</v>
      </c>
      <c r="K29" s="12">
        <v>104.73537604456826</v>
      </c>
      <c r="L29" s="12">
        <v>84.572230014025237</v>
      </c>
      <c r="M29" s="14">
        <v>-0.59128468899521669</v>
      </c>
      <c r="N29" s="13">
        <f t="shared" si="0"/>
        <v>141.23580531199252</v>
      </c>
      <c r="O29" s="13">
        <f t="shared" si="1"/>
        <v>19.777404988253767</v>
      </c>
      <c r="P29" s="13">
        <f t="shared" si="2"/>
        <v>628.55839423373641</v>
      </c>
      <c r="Q29" s="13">
        <f t="shared" si="3"/>
        <v>466.98640876902073</v>
      </c>
      <c r="R29" s="13">
        <f t="shared" si="9"/>
        <v>8.0801212161585312E-2</v>
      </c>
      <c r="S29" s="13">
        <f t="shared" si="4"/>
        <v>-10.67095754166194</v>
      </c>
      <c r="T29" s="13">
        <f t="shared" si="5"/>
        <v>0.625</v>
      </c>
      <c r="U29" s="4">
        <f t="shared" si="17"/>
        <v>-0.14782117224880417</v>
      </c>
      <c r="V29" s="6">
        <f t="shared" si="15"/>
        <v>23</v>
      </c>
      <c r="W29" s="15">
        <f t="shared" si="11"/>
        <v>-0.60426929381222294</v>
      </c>
      <c r="X29" s="15">
        <f t="shared" si="11"/>
        <v>-3.8215891792994725</v>
      </c>
      <c r="Y29" s="15">
        <f t="shared" si="11"/>
        <v>-0.51324937179469998</v>
      </c>
      <c r="Z29" s="15">
        <f t="shared" si="16"/>
        <v>1.9800338020842219</v>
      </c>
      <c r="AA29" s="15">
        <f t="shared" si="12"/>
        <v>8.0801212161585312E-2</v>
      </c>
      <c r="AB29" s="15">
        <f t="shared" si="13"/>
        <v>1.0868517540219678</v>
      </c>
      <c r="AC29" s="15">
        <f t="shared" si="14"/>
        <v>0.625</v>
      </c>
      <c r="AD29" s="15">
        <f t="shared" si="18"/>
        <v>-0.14782117224880417</v>
      </c>
    </row>
    <row r="30" spans="1:30" x14ac:dyDescent="0.3">
      <c r="A30" s="10" t="s">
        <v>48</v>
      </c>
      <c r="B30" s="29">
        <v>521.37620000000004</v>
      </c>
      <c r="C30" s="30">
        <v>93.795000000000002</v>
      </c>
      <c r="D30" s="31">
        <v>369.4248</v>
      </c>
      <c r="E30" s="39">
        <v>111.34</v>
      </c>
      <c r="F30" s="32">
        <v>34986</v>
      </c>
      <c r="G30" s="33">
        <f t="shared" si="7"/>
        <v>97.619911269845687</v>
      </c>
      <c r="H30" s="40">
        <v>2.5</v>
      </c>
      <c r="I30" s="34">
        <v>39387</v>
      </c>
      <c r="J30" s="33">
        <f t="shared" si="8"/>
        <v>0.96224271666768457</v>
      </c>
      <c r="K30" s="12">
        <v>104.73537604456826</v>
      </c>
      <c r="L30" s="12">
        <v>85.694249649368871</v>
      </c>
      <c r="M30" s="14">
        <v>-0.68883357383357302</v>
      </c>
      <c r="N30" s="13">
        <f t="shared" si="0"/>
        <v>140.93242076317301</v>
      </c>
      <c r="O30" s="13">
        <f t="shared" si="1"/>
        <v>20.996558897941814</v>
      </c>
      <c r="P30" s="13">
        <f t="shared" si="2"/>
        <v>629.49604100322176</v>
      </c>
      <c r="Q30" s="13">
        <f t="shared" si="3"/>
        <v>466.5836792337455</v>
      </c>
      <c r="R30" s="13">
        <f t="shared" si="9"/>
        <v>-0.32039880302292545</v>
      </c>
      <c r="S30" s="13">
        <f t="shared" si="4"/>
        <v>-9.0325824941980173</v>
      </c>
      <c r="T30" s="13">
        <f t="shared" si="5"/>
        <v>0.625</v>
      </c>
      <c r="U30" s="4">
        <f t="shared" si="17"/>
        <v>-0.17220839345839326</v>
      </c>
      <c r="V30" s="6">
        <f t="shared" si="15"/>
        <v>24</v>
      </c>
      <c r="W30" s="15">
        <f t="shared" si="11"/>
        <v>-0.30338454881950838</v>
      </c>
      <c r="X30" s="15">
        <f t="shared" si="11"/>
        <v>1.2191539096880462</v>
      </c>
      <c r="Y30" s="15">
        <f t="shared" si="11"/>
        <v>0.93764676948535453</v>
      </c>
      <c r="Z30" s="15">
        <f t="shared" si="16"/>
        <v>1.5773042668089943</v>
      </c>
      <c r="AA30" s="15">
        <f t="shared" si="12"/>
        <v>-0.32039880302292545</v>
      </c>
      <c r="AB30" s="15">
        <f t="shared" si="13"/>
        <v>1.6383750474639225</v>
      </c>
      <c r="AC30" s="15">
        <f t="shared" si="14"/>
        <v>0.625</v>
      </c>
      <c r="AD30" s="15">
        <f t="shared" si="18"/>
        <v>-0.17220839345839326</v>
      </c>
    </row>
    <row r="31" spans="1:30" x14ac:dyDescent="0.3">
      <c r="A31" s="10" t="s">
        <v>49</v>
      </c>
      <c r="B31" s="29">
        <v>522.95929999999998</v>
      </c>
      <c r="C31" s="30">
        <v>94.352000000000004</v>
      </c>
      <c r="D31" s="31">
        <v>367.15649999999999</v>
      </c>
      <c r="E31" s="39">
        <v>110.52</v>
      </c>
      <c r="F31" s="32">
        <v>35087</v>
      </c>
      <c r="G31" s="33">
        <f t="shared" si="7"/>
        <v>97.901727168726808</v>
      </c>
      <c r="H31" s="40">
        <v>2.5</v>
      </c>
      <c r="I31" s="34">
        <v>39527</v>
      </c>
      <c r="J31" s="33">
        <f t="shared" si="8"/>
        <v>0.96566298173822762</v>
      </c>
      <c r="K31" s="12">
        <v>104.73537604456826</v>
      </c>
      <c r="L31" s="12">
        <v>85.694249649368871</v>
      </c>
      <c r="M31" s="14">
        <v>-0.5397496706192374</v>
      </c>
      <c r="N31" s="13">
        <f t="shared" si="0"/>
        <v>139.369610424912</v>
      </c>
      <c r="O31" s="13">
        <f t="shared" si="1"/>
        <v>19.31044166277082</v>
      </c>
      <c r="P31" s="13">
        <f t="shared" si="2"/>
        <v>629.4444026599723</v>
      </c>
      <c r="Q31" s="13">
        <f t="shared" si="3"/>
        <v>466.51713322859985</v>
      </c>
      <c r="R31" s="13">
        <f t="shared" si="9"/>
        <v>0.59209195707774498</v>
      </c>
      <c r="S31" s="13">
        <f t="shared" si="4"/>
        <v>-9.6246744512757569</v>
      </c>
      <c r="T31" s="13">
        <f t="shared" si="5"/>
        <v>0.625</v>
      </c>
      <c r="U31" s="4">
        <f t="shared" si="17"/>
        <v>-0.13493741765480935</v>
      </c>
      <c r="V31" s="6">
        <f t="shared" si="15"/>
        <v>25</v>
      </c>
      <c r="W31" s="15">
        <f t="shared" si="11"/>
        <v>-1.5628103382610163</v>
      </c>
      <c r="X31" s="15">
        <f t="shared" si="11"/>
        <v>-1.6861172351709932</v>
      </c>
      <c r="Y31" s="15">
        <f t="shared" si="11"/>
        <v>-5.1638343249464924E-2</v>
      </c>
      <c r="Z31" s="15">
        <f t="shared" si="16"/>
        <v>1.5107582616633408</v>
      </c>
      <c r="AA31" s="15">
        <f t="shared" si="12"/>
        <v>0.59209195707774498</v>
      </c>
      <c r="AB31" s="15">
        <f t="shared" si="13"/>
        <v>-0.59209195707773965</v>
      </c>
      <c r="AC31" s="15">
        <f t="shared" si="14"/>
        <v>0.625</v>
      </c>
      <c r="AD31" s="15">
        <f t="shared" si="18"/>
        <v>-0.13493741765480935</v>
      </c>
    </row>
    <row r="32" spans="1:30" x14ac:dyDescent="0.3">
      <c r="A32" s="10" t="s">
        <v>50</v>
      </c>
      <c r="B32" s="29">
        <v>526.91700000000003</v>
      </c>
      <c r="C32" s="30">
        <v>94.341999999999999</v>
      </c>
      <c r="D32" s="31">
        <v>369.62009999999998</v>
      </c>
      <c r="E32" s="39">
        <v>111.74</v>
      </c>
      <c r="F32" s="32">
        <v>35118</v>
      </c>
      <c r="G32" s="33">
        <f t="shared" si="7"/>
        <v>97.988225117888334</v>
      </c>
      <c r="H32" s="40">
        <v>2.5</v>
      </c>
      <c r="I32" s="34">
        <v>39497</v>
      </c>
      <c r="J32" s="33">
        <f t="shared" si="8"/>
        <v>0.96493006779453983</v>
      </c>
      <c r="K32" s="12">
        <v>104.73537604456826</v>
      </c>
      <c r="L32" s="12">
        <v>85.834502103786832</v>
      </c>
      <c r="M32" s="14">
        <v>-4.0683413078149933E-2</v>
      </c>
      <c r="N32" s="13">
        <f t="shared" si="0"/>
        <v>140.12488927349253</v>
      </c>
      <c r="O32" s="13">
        <f t="shared" si="1"/>
        <v>20.494791536022365</v>
      </c>
      <c r="P32" s="13">
        <f t="shared" si="2"/>
        <v>630.27426897573366</v>
      </c>
      <c r="Q32" s="13">
        <f t="shared" si="3"/>
        <v>466.68137233709149</v>
      </c>
      <c r="R32" s="13">
        <f t="shared" si="9"/>
        <v>-1.0599171154801468E-2</v>
      </c>
      <c r="S32" s="13">
        <f t="shared" si="4"/>
        <v>-9.4505429460479178</v>
      </c>
      <c r="T32" s="13">
        <f t="shared" si="5"/>
        <v>0.625</v>
      </c>
      <c r="U32" s="4">
        <f t="shared" si="17"/>
        <v>-1.0170853269537483E-2</v>
      </c>
      <c r="V32" s="6">
        <f t="shared" si="15"/>
        <v>26</v>
      </c>
      <c r="W32" s="15">
        <f t="shared" si="11"/>
        <v>0.75527884858053085</v>
      </c>
      <c r="X32" s="15">
        <f t="shared" si="11"/>
        <v>1.1843498732515449</v>
      </c>
      <c r="Y32" s="15">
        <f t="shared" si="11"/>
        <v>0.8298663157613646</v>
      </c>
      <c r="Z32" s="15">
        <f t="shared" si="16"/>
        <v>1.6749973701549834</v>
      </c>
      <c r="AA32" s="15">
        <f t="shared" si="12"/>
        <v>-1.0599171154801468E-2</v>
      </c>
      <c r="AB32" s="15">
        <f t="shared" si="13"/>
        <v>0.17413150522783916</v>
      </c>
      <c r="AC32" s="15">
        <f t="shared" si="14"/>
        <v>0.625</v>
      </c>
      <c r="AD32" s="15">
        <f t="shared" si="18"/>
        <v>-1.0170853269537483E-2</v>
      </c>
    </row>
    <row r="33" spans="1:30" x14ac:dyDescent="0.3">
      <c r="A33" s="10" t="s">
        <v>51</v>
      </c>
      <c r="B33" s="29">
        <v>531.83100000000002</v>
      </c>
      <c r="C33" s="30">
        <v>94.391999999999996</v>
      </c>
      <c r="D33" s="31">
        <v>369.70389999999998</v>
      </c>
      <c r="E33" s="39">
        <v>114.31</v>
      </c>
      <c r="F33" s="32">
        <v>35222</v>
      </c>
      <c r="G33" s="33">
        <f t="shared" si="7"/>
        <v>98.278411786043137</v>
      </c>
      <c r="H33" s="40">
        <v>2.5</v>
      </c>
      <c r="I33" s="34">
        <v>39791</v>
      </c>
      <c r="J33" s="33">
        <f t="shared" si="8"/>
        <v>0.97211262444267998</v>
      </c>
      <c r="K33" s="12">
        <v>104.17827298050139</v>
      </c>
      <c r="L33" s="12">
        <v>85.834502103786832</v>
      </c>
      <c r="M33" s="14">
        <v>-3.6421356421332263E-3</v>
      </c>
      <c r="N33" s="13">
        <f t="shared" si="0"/>
        <v>139.35297036489627</v>
      </c>
      <c r="O33" s="13">
        <f t="shared" si="1"/>
        <v>21.974134470584485</v>
      </c>
      <c r="P33" s="13">
        <f t="shared" si="2"/>
        <v>630.46093821669479</v>
      </c>
      <c r="Q33" s="13">
        <f t="shared" si="3"/>
        <v>465.70214088212606</v>
      </c>
      <c r="R33" s="13">
        <f t="shared" si="9"/>
        <v>5.2984625101792915E-2</v>
      </c>
      <c r="S33" s="13">
        <f t="shared" si="4"/>
        <v>-9.5035275711496308</v>
      </c>
      <c r="T33" s="13">
        <f t="shared" si="5"/>
        <v>0.625</v>
      </c>
      <c r="U33" s="4">
        <f t="shared" si="17"/>
        <v>-9.1053391053330657E-4</v>
      </c>
      <c r="V33" s="6">
        <f t="shared" si="15"/>
        <v>27</v>
      </c>
      <c r="W33" s="15">
        <f t="shared" si="11"/>
        <v>-0.77191890859626255</v>
      </c>
      <c r="X33" s="15">
        <f t="shared" si="11"/>
        <v>1.4793429345621192</v>
      </c>
      <c r="Y33" s="15">
        <f t="shared" si="11"/>
        <v>0.18666924096112325</v>
      </c>
      <c r="Z33" s="15">
        <f t="shared" si="16"/>
        <v>0.69576591518955411</v>
      </c>
      <c r="AA33" s="15">
        <f t="shared" si="12"/>
        <v>5.2984625101792915E-2</v>
      </c>
      <c r="AB33" s="15">
        <f t="shared" si="13"/>
        <v>-5.2984625101712979E-2</v>
      </c>
      <c r="AC33" s="15">
        <f t="shared" si="14"/>
        <v>0.625</v>
      </c>
      <c r="AD33" s="15">
        <f t="shared" si="18"/>
        <v>-9.1053391053330657E-4</v>
      </c>
    </row>
    <row r="34" spans="1:30" x14ac:dyDescent="0.3">
      <c r="A34" s="10" t="s">
        <v>52</v>
      </c>
      <c r="B34" s="29">
        <v>529.58839999999998</v>
      </c>
      <c r="C34" s="30">
        <v>94.715000000000003</v>
      </c>
      <c r="D34" s="31">
        <v>370.64760000000001</v>
      </c>
      <c r="E34" s="39">
        <v>113.1</v>
      </c>
      <c r="F34" s="32">
        <v>35238</v>
      </c>
      <c r="G34" s="33">
        <f t="shared" si="7"/>
        <v>98.32305588883618</v>
      </c>
      <c r="H34" s="40">
        <v>2.5</v>
      </c>
      <c r="I34" s="34">
        <v>39894</v>
      </c>
      <c r="J34" s="33">
        <f t="shared" si="8"/>
        <v>0.97462896231600804</v>
      </c>
      <c r="K34" s="12">
        <v>104.17827298050139</v>
      </c>
      <c r="L34" s="12">
        <v>85.694249649368871</v>
      </c>
      <c r="M34" s="14">
        <v>0.37492105263158021</v>
      </c>
      <c r="N34" s="13">
        <f t="shared" si="0"/>
        <v>139.00777952733696</v>
      </c>
      <c r="O34" s="13">
        <f t="shared" si="1"/>
        <v>20.309843242497003</v>
      </c>
      <c r="P34" s="13">
        <f t="shared" si="2"/>
        <v>629.77985329427918</v>
      </c>
      <c r="Q34" s="13">
        <f t="shared" si="3"/>
        <v>465.48903866341658</v>
      </c>
      <c r="R34" s="13">
        <f t="shared" si="9"/>
        <v>0.34160587826237432</v>
      </c>
      <c r="S34" s="13">
        <f t="shared" si="4"/>
        <v>-10.008665783485133</v>
      </c>
      <c r="T34" s="13">
        <f t="shared" si="5"/>
        <v>0.625</v>
      </c>
      <c r="U34" s="4">
        <f t="shared" si="17"/>
        <v>9.3730263157895052E-2</v>
      </c>
      <c r="V34" s="6">
        <f t="shared" si="15"/>
        <v>28</v>
      </c>
      <c r="W34" s="15">
        <f t="shared" si="11"/>
        <v>-0.34519083755930069</v>
      </c>
      <c r="X34" s="15">
        <f t="shared" si="11"/>
        <v>-1.6642912280874818</v>
      </c>
      <c r="Y34" s="15">
        <f t="shared" si="11"/>
        <v>-0.68108492241560725</v>
      </c>
      <c r="Z34" s="15">
        <f t="shared" si="16"/>
        <v>0.48266369648007412</v>
      </c>
      <c r="AA34" s="15">
        <f t="shared" si="12"/>
        <v>0.34160587826237432</v>
      </c>
      <c r="AB34" s="15">
        <f t="shared" si="13"/>
        <v>-0.5051382123355026</v>
      </c>
      <c r="AC34" s="15">
        <f t="shared" si="14"/>
        <v>0.625</v>
      </c>
      <c r="AD34" s="15">
        <f t="shared" si="18"/>
        <v>9.3730263157895052E-2</v>
      </c>
    </row>
    <row r="35" spans="1:30" x14ac:dyDescent="0.3">
      <c r="A35" s="10" t="s">
        <v>53</v>
      </c>
      <c r="B35" s="29">
        <v>532.09490000000005</v>
      </c>
      <c r="C35" s="30">
        <v>94.826999999999998</v>
      </c>
      <c r="D35" s="31">
        <v>375.39440000000002</v>
      </c>
      <c r="E35" s="39">
        <v>114.06</v>
      </c>
      <c r="F35" s="32">
        <v>35405</v>
      </c>
      <c r="G35" s="33">
        <f t="shared" si="7"/>
        <v>98.789028711738609</v>
      </c>
      <c r="H35" s="40">
        <v>2.5</v>
      </c>
      <c r="I35" s="34">
        <v>39590</v>
      </c>
      <c r="J35" s="33">
        <f t="shared" si="8"/>
        <v>0.96720210101997195</v>
      </c>
      <c r="K35" s="12">
        <v>104.17827298050139</v>
      </c>
      <c r="L35" s="12">
        <v>86.535764375876596</v>
      </c>
      <c r="M35" s="14">
        <v>0.6296900683857235</v>
      </c>
      <c r="N35" s="13">
        <f t="shared" si="0"/>
        <v>140.92708351963429</v>
      </c>
      <c r="O35" s="13">
        <f t="shared" si="1"/>
        <v>21.801825430501033</v>
      </c>
      <c r="P35" s="13">
        <f t="shared" si="2"/>
        <v>631.01696643053242</v>
      </c>
      <c r="Q35" s="13">
        <f t="shared" si="3"/>
        <v>466.72677694997986</v>
      </c>
      <c r="R35" s="13">
        <f t="shared" si="9"/>
        <v>0.11817962566116336</v>
      </c>
      <c r="S35" s="13">
        <f t="shared" si="4"/>
        <v>-9.1496389357670189</v>
      </c>
      <c r="T35" s="13">
        <f t="shared" si="5"/>
        <v>0.625</v>
      </c>
      <c r="U35" s="4">
        <f t="shared" si="17"/>
        <v>0.15742251709643088</v>
      </c>
      <c r="V35" s="6">
        <f t="shared" si="15"/>
        <v>29</v>
      </c>
      <c r="W35" s="15">
        <f t="shared" si="11"/>
        <v>1.9193039922973298</v>
      </c>
      <c r="X35" s="15">
        <f t="shared" si="11"/>
        <v>1.4919821880040303</v>
      </c>
      <c r="Y35" s="15">
        <f t="shared" si="11"/>
        <v>1.2371131362532424</v>
      </c>
      <c r="Z35" s="15">
        <f t="shared" si="16"/>
        <v>1.7204019830433595</v>
      </c>
      <c r="AA35" s="15">
        <f t="shared" si="12"/>
        <v>0.11817962566116336</v>
      </c>
      <c r="AB35" s="15">
        <f t="shared" si="13"/>
        <v>0.85902684771811444</v>
      </c>
      <c r="AC35" s="15">
        <f t="shared" si="14"/>
        <v>0.625</v>
      </c>
      <c r="AD35" s="15">
        <f t="shared" si="18"/>
        <v>0.15742251709643088</v>
      </c>
    </row>
    <row r="36" spans="1:30" x14ac:dyDescent="0.3">
      <c r="A36" s="10" t="s">
        <v>54</v>
      </c>
      <c r="B36" s="29">
        <v>529.91819999999996</v>
      </c>
      <c r="C36" s="30">
        <v>95.213999999999999</v>
      </c>
      <c r="D36" s="31">
        <v>380.01369999999997</v>
      </c>
      <c r="E36" s="39">
        <v>113.68</v>
      </c>
      <c r="F36" s="32">
        <v>35501</v>
      </c>
      <c r="G36" s="33">
        <f t="shared" si="7"/>
        <v>99.056893328496884</v>
      </c>
      <c r="H36" s="40">
        <v>2.5</v>
      </c>
      <c r="I36" s="34">
        <v>39741</v>
      </c>
      <c r="J36" s="33">
        <f t="shared" si="8"/>
        <v>0.97089110120320044</v>
      </c>
      <c r="K36" s="12">
        <v>104.17827298050139</v>
      </c>
      <c r="L36" s="12">
        <v>86.395511921458635</v>
      </c>
      <c r="M36" s="14">
        <v>0.6938261183261204</v>
      </c>
      <c r="N36" s="13">
        <f t="shared" si="0"/>
        <v>141.36212830546458</v>
      </c>
      <c r="O36" s="13">
        <f t="shared" si="1"/>
        <v>20.680146214136105</v>
      </c>
      <c r="P36" s="13">
        <f t="shared" si="2"/>
        <v>630.22636231732167</v>
      </c>
      <c r="Q36" s="13">
        <f t="shared" si="3"/>
        <v>466.61687422425825</v>
      </c>
      <c r="R36" s="13">
        <f t="shared" si="9"/>
        <v>0.4072810971906371</v>
      </c>
      <c r="S36" s="13">
        <f t="shared" si="4"/>
        <v>-9.7191260701444975</v>
      </c>
      <c r="T36" s="13">
        <f t="shared" si="5"/>
        <v>0.625</v>
      </c>
      <c r="U36" s="4">
        <f t="shared" si="17"/>
        <v>0.1734565295815301</v>
      </c>
      <c r="V36" s="6">
        <f t="shared" si="15"/>
        <v>30</v>
      </c>
      <c r="W36" s="15">
        <f t="shared" si="11"/>
        <v>0.43504478583028572</v>
      </c>
      <c r="X36" s="15">
        <f t="shared" si="11"/>
        <v>-1.1216792163649281</v>
      </c>
      <c r="Y36" s="15">
        <f t="shared" si="11"/>
        <v>-0.79060411321074753</v>
      </c>
      <c r="Z36" s="15">
        <f t="shared" si="16"/>
        <v>1.6104992573217487</v>
      </c>
      <c r="AA36" s="15">
        <f t="shared" si="12"/>
        <v>0.4072810971906371</v>
      </c>
      <c r="AB36" s="15">
        <f t="shared" si="13"/>
        <v>-0.56948713437747855</v>
      </c>
      <c r="AC36" s="15">
        <f t="shared" si="14"/>
        <v>0.625</v>
      </c>
      <c r="AD36" s="15">
        <f t="shared" si="18"/>
        <v>0.1734565295815301</v>
      </c>
    </row>
    <row r="37" spans="1:30" x14ac:dyDescent="0.3">
      <c r="A37" s="10" t="s">
        <v>55</v>
      </c>
      <c r="B37" s="29">
        <v>536.05269999999996</v>
      </c>
      <c r="C37" s="30">
        <v>95.132000000000005</v>
      </c>
      <c r="D37" s="31">
        <v>385.86099999999999</v>
      </c>
      <c r="E37" s="39">
        <v>116.84</v>
      </c>
      <c r="F37" s="32">
        <v>35640</v>
      </c>
      <c r="G37" s="33">
        <f t="shared" si="7"/>
        <v>99.444738971511484</v>
      </c>
      <c r="H37" s="33">
        <v>3</v>
      </c>
      <c r="I37" s="34">
        <v>39395</v>
      </c>
      <c r="J37" s="33">
        <f t="shared" si="8"/>
        <v>0.96243816038600138</v>
      </c>
      <c r="K37" s="12">
        <v>103.89972144846796</v>
      </c>
      <c r="L37" s="12">
        <v>87.096774193548384</v>
      </c>
      <c r="M37" s="14">
        <v>0.57705797101449319</v>
      </c>
      <c r="N37" s="13">
        <f t="shared" si="0"/>
        <v>143.8497263959415</v>
      </c>
      <c r="O37" s="13">
        <f t="shared" si="1"/>
        <v>24.382554049394816</v>
      </c>
      <c r="P37" s="13">
        <f t="shared" si="2"/>
        <v>632.25179409670011</v>
      </c>
      <c r="Q37" s="13">
        <f t="shared" si="3"/>
        <v>467.61435976483421</v>
      </c>
      <c r="R37" s="13">
        <f t="shared" si="9"/>
        <v>-8.6158894930932206E-2</v>
      </c>
      <c r="S37" s="13">
        <f t="shared" si="4"/>
        <v>-8.8245553352176742</v>
      </c>
      <c r="T37" s="13">
        <f t="shared" si="5"/>
        <v>0.75</v>
      </c>
      <c r="U37" s="4">
        <f t="shared" si="17"/>
        <v>0.1442644927536233</v>
      </c>
      <c r="V37" s="6">
        <f t="shared" si="15"/>
        <v>31</v>
      </c>
      <c r="W37" s="15">
        <f t="shared" si="11"/>
        <v>2.4875980904769222</v>
      </c>
      <c r="X37" s="15">
        <f t="shared" si="11"/>
        <v>3.7024078352587111</v>
      </c>
      <c r="Y37" s="15">
        <f t="shared" si="11"/>
        <v>2.0254317793784367</v>
      </c>
      <c r="Z37" s="15">
        <f t="shared" si="16"/>
        <v>2.6079847978977</v>
      </c>
      <c r="AA37" s="15">
        <f t="shared" si="12"/>
        <v>-8.6158894930932206E-2</v>
      </c>
      <c r="AB37" s="15">
        <f t="shared" si="13"/>
        <v>0.89457073492682326</v>
      </c>
      <c r="AC37" s="15">
        <f t="shared" si="14"/>
        <v>0.75</v>
      </c>
      <c r="AD37" s="15">
        <f t="shared" si="18"/>
        <v>0.1442644927536233</v>
      </c>
    </row>
    <row r="38" spans="1:30" x14ac:dyDescent="0.3">
      <c r="A38" s="10" t="s">
        <v>56</v>
      </c>
      <c r="B38" s="29">
        <v>536.05269999999996</v>
      </c>
      <c r="C38" s="30">
        <v>95.215999999999994</v>
      </c>
      <c r="D38" s="31">
        <v>388.09500000000003</v>
      </c>
      <c r="E38" s="39">
        <v>117.35</v>
      </c>
      <c r="F38" s="32">
        <v>35755</v>
      </c>
      <c r="G38" s="33">
        <f t="shared" si="7"/>
        <v>99.765618460336498</v>
      </c>
      <c r="H38" s="33">
        <v>2.5</v>
      </c>
      <c r="I38" s="34">
        <v>39305</v>
      </c>
      <c r="J38" s="33">
        <f t="shared" si="8"/>
        <v>0.960239418554938</v>
      </c>
      <c r="K38" s="12">
        <v>103.89972144846796</v>
      </c>
      <c r="L38" s="12">
        <v>87.798036465638148</v>
      </c>
      <c r="M38" s="14">
        <v>0.43247284878864017</v>
      </c>
      <c r="N38" s="13">
        <f t="shared" si="0"/>
        <v>144.56747913976591</v>
      </c>
      <c r="O38" s="13">
        <f t="shared" si="1"/>
        <v>24.958555868032676</v>
      </c>
      <c r="P38" s="13">
        <f t="shared" si="2"/>
        <v>632.48051084189319</v>
      </c>
      <c r="Q38" s="13">
        <f t="shared" si="3"/>
        <v>468.16522819980247</v>
      </c>
      <c r="R38" s="13">
        <f t="shared" si="9"/>
        <v>8.8259404304569244E-2</v>
      </c>
      <c r="S38" s="13">
        <f t="shared" si="4"/>
        <v>-8.1108858228602205</v>
      </c>
      <c r="T38" s="13">
        <f t="shared" si="5"/>
        <v>0.625</v>
      </c>
      <c r="U38" s="4">
        <f t="shared" si="17"/>
        <v>0.10811821219716004</v>
      </c>
      <c r="V38" s="6">
        <f t="shared" si="15"/>
        <v>32</v>
      </c>
      <c r="W38" s="15">
        <f t="shared" si="11"/>
        <v>0.71775274382440557</v>
      </c>
      <c r="X38" s="15">
        <f t="shared" si="11"/>
        <v>0.57600181863785949</v>
      </c>
      <c r="Y38" s="15">
        <f t="shared" si="11"/>
        <v>0.22871674519308272</v>
      </c>
      <c r="Z38" s="15">
        <f t="shared" si="16"/>
        <v>3.1588532328659653</v>
      </c>
      <c r="AA38" s="15">
        <f t="shared" si="12"/>
        <v>8.8259404304569244E-2</v>
      </c>
      <c r="AB38" s="15">
        <f t="shared" si="13"/>
        <v>0.71366951235745368</v>
      </c>
      <c r="AC38" s="15">
        <f t="shared" si="14"/>
        <v>0.625</v>
      </c>
      <c r="AD38" s="15">
        <f t="shared" si="18"/>
        <v>0.10811821219716004</v>
      </c>
    </row>
    <row r="39" spans="1:30" x14ac:dyDescent="0.3">
      <c r="A39" s="10" t="s">
        <v>57</v>
      </c>
      <c r="B39" s="29">
        <v>541.98910000000001</v>
      </c>
      <c r="C39" s="30">
        <v>95.064999999999998</v>
      </c>
      <c r="D39" s="31">
        <v>388.97199999999998</v>
      </c>
      <c r="E39" s="39">
        <v>119.05</v>
      </c>
      <c r="F39" s="32">
        <v>35828</v>
      </c>
      <c r="G39" s="33">
        <f t="shared" si="7"/>
        <v>99.969307179329775</v>
      </c>
      <c r="H39" s="33">
        <v>2.5</v>
      </c>
      <c r="I39" s="34">
        <v>39432</v>
      </c>
      <c r="J39" s="33">
        <f t="shared" si="8"/>
        <v>0.96334208758321627</v>
      </c>
      <c r="K39" s="12">
        <v>103.89972144846796</v>
      </c>
      <c r="L39" s="12">
        <v>88.499298737727912</v>
      </c>
      <c r="M39" s="14">
        <v>0.37803030303030027</v>
      </c>
      <c r="N39" s="13">
        <f t="shared" si="0"/>
        <v>144.62931925602396</v>
      </c>
      <c r="O39" s="13">
        <f t="shared" si="1"/>
        <v>26.232940389975617</v>
      </c>
      <c r="P39" s="13">
        <f t="shared" si="2"/>
        <v>633.25925896647504</v>
      </c>
      <c r="Q39" s="13">
        <f t="shared" si="3"/>
        <v>468.04659409532576</v>
      </c>
      <c r="R39" s="13">
        <f t="shared" si="9"/>
        <v>-0.15871267409472978</v>
      </c>
      <c r="S39" s="13">
        <f t="shared" si="4"/>
        <v>-7.1566240046540832</v>
      </c>
      <c r="T39" s="13">
        <f t="shared" si="5"/>
        <v>0.625</v>
      </c>
      <c r="U39" s="4">
        <f t="shared" si="17"/>
        <v>9.4507575757575069E-2</v>
      </c>
      <c r="V39" s="6">
        <f t="shared" si="15"/>
        <v>33</v>
      </c>
      <c r="W39" s="15">
        <f t="shared" si="11"/>
        <v>6.1840116258053968E-2</v>
      </c>
      <c r="X39" s="15">
        <f t="shared" si="11"/>
        <v>1.2743845219429417</v>
      </c>
      <c r="Y39" s="15">
        <f t="shared" si="11"/>
        <v>0.77874812458185261</v>
      </c>
      <c r="Z39" s="15">
        <f t="shared" si="16"/>
        <v>3.0402191283892535</v>
      </c>
      <c r="AA39" s="15">
        <f t="shared" si="12"/>
        <v>-0.15871267409472978</v>
      </c>
      <c r="AB39" s="15">
        <f t="shared" si="13"/>
        <v>0.95426181820613731</v>
      </c>
      <c r="AC39" s="15">
        <f t="shared" si="14"/>
        <v>0.625</v>
      </c>
      <c r="AD39" s="15">
        <f t="shared" si="18"/>
        <v>9.4507575757575069E-2</v>
      </c>
    </row>
    <row r="40" spans="1:30" x14ac:dyDescent="0.3">
      <c r="A40" s="10" t="s">
        <v>58</v>
      </c>
      <c r="B40" s="29">
        <v>546.47429999999997</v>
      </c>
      <c r="C40" s="30">
        <v>95.043999999999997</v>
      </c>
      <c r="D40" s="31">
        <v>389.62299999999999</v>
      </c>
      <c r="E40" s="39">
        <v>118.76</v>
      </c>
      <c r="F40" s="32">
        <v>35870</v>
      </c>
      <c r="G40" s="33">
        <f t="shared" si="7"/>
        <v>100.08649794916154</v>
      </c>
      <c r="H40" s="33">
        <v>3</v>
      </c>
      <c r="I40" s="34">
        <v>39369</v>
      </c>
      <c r="J40" s="33">
        <f t="shared" si="8"/>
        <v>0.96180296830147194</v>
      </c>
      <c r="K40" s="12">
        <v>103.89972144846796</v>
      </c>
      <c r="L40" s="12">
        <v>88.078541374474057</v>
      </c>
      <c r="M40" s="14">
        <v>0.61666666666666625</v>
      </c>
      <c r="N40" s="13">
        <f t="shared" si="0"/>
        <v>144.97853266119705</v>
      </c>
      <c r="O40" s="13">
        <f t="shared" si="1"/>
        <v>26.171037157404363</v>
      </c>
      <c r="P40" s="13">
        <f t="shared" si="2"/>
        <v>634.24329439275823</v>
      </c>
      <c r="Q40" s="13">
        <f t="shared" si="3"/>
        <v>468.32364867053167</v>
      </c>
      <c r="R40" s="13">
        <f t="shared" si="9"/>
        <v>-2.2092589078237523E-2</v>
      </c>
      <c r="S40" s="13">
        <f t="shared" si="4"/>
        <v>-7.6111010228772367</v>
      </c>
      <c r="T40" s="13">
        <f t="shared" si="5"/>
        <v>0.75</v>
      </c>
      <c r="U40" s="4">
        <f t="shared" si="17"/>
        <v>0.15416666666666656</v>
      </c>
      <c r="V40" s="6">
        <f t="shared" si="15"/>
        <v>34</v>
      </c>
      <c r="W40" s="15">
        <f t="shared" si="11"/>
        <v>0.34921340517308863</v>
      </c>
      <c r="X40" s="15">
        <f t="shared" si="11"/>
        <v>-6.1903232571253852E-2</v>
      </c>
      <c r="Y40" s="15">
        <f t="shared" si="11"/>
        <v>0.98403542628318519</v>
      </c>
      <c r="Z40" s="15">
        <f t="shared" si="16"/>
        <v>3.3172737035951627</v>
      </c>
      <c r="AA40" s="15">
        <f t="shared" si="12"/>
        <v>-2.2092589078237523E-2</v>
      </c>
      <c r="AB40" s="15">
        <f t="shared" si="13"/>
        <v>-0.45447701822315345</v>
      </c>
      <c r="AC40" s="15">
        <f t="shared" si="14"/>
        <v>0.75</v>
      </c>
      <c r="AD40" s="15">
        <f t="shared" si="18"/>
        <v>0.15416666666666656</v>
      </c>
    </row>
    <row r="41" spans="1:30" x14ac:dyDescent="0.3">
      <c r="A41" s="10" t="s">
        <v>59</v>
      </c>
      <c r="B41" s="29">
        <v>554.27440000000001</v>
      </c>
      <c r="C41" s="30">
        <v>94.680999999999997</v>
      </c>
      <c r="D41" s="31">
        <v>395.08699999999999</v>
      </c>
      <c r="E41" s="39">
        <v>121.27</v>
      </c>
      <c r="F41" s="32">
        <v>35929</v>
      </c>
      <c r="G41" s="33">
        <f t="shared" si="7"/>
        <v>100.2511230782109</v>
      </c>
      <c r="H41" s="33">
        <v>3.25</v>
      </c>
      <c r="I41" s="34">
        <v>39264</v>
      </c>
      <c r="J41" s="33">
        <f t="shared" si="8"/>
        <v>0.95923776949856476</v>
      </c>
      <c r="K41" s="12">
        <v>103.62116991643455</v>
      </c>
      <c r="L41" s="12">
        <v>89.621318373071531</v>
      </c>
      <c r="M41" s="14">
        <v>0.65962042788129727</v>
      </c>
      <c r="N41" s="13">
        <f t="shared" si="0"/>
        <v>147.02089473338231</v>
      </c>
      <c r="O41" s="13">
        <f t="shared" si="1"/>
        <v>28.912241818901173</v>
      </c>
      <c r="P41" s="13">
        <f t="shared" si="2"/>
        <v>635.92761709855461</v>
      </c>
      <c r="Q41" s="13">
        <f t="shared" si="3"/>
        <v>468.48660346869764</v>
      </c>
      <c r="R41" s="13">
        <f t="shared" si="9"/>
        <v>-0.38265957880687651</v>
      </c>
      <c r="S41" s="13">
        <f t="shared" si="4"/>
        <v>-5.4920126531367641</v>
      </c>
      <c r="T41" s="13">
        <f t="shared" si="5"/>
        <v>0.8125</v>
      </c>
      <c r="U41" s="4">
        <f t="shared" si="17"/>
        <v>0.16490510697032432</v>
      </c>
      <c r="V41" s="6">
        <f t="shared" si="15"/>
        <v>35</v>
      </c>
      <c r="W41" s="15">
        <f t="shared" si="11"/>
        <v>2.0423620721852558</v>
      </c>
      <c r="X41" s="15">
        <f t="shared" si="11"/>
        <v>2.7412046614968091</v>
      </c>
      <c r="Y41" s="15">
        <f t="shared" si="11"/>
        <v>1.6843227057963759</v>
      </c>
      <c r="Z41" s="15">
        <f t="shared" si="16"/>
        <v>3.4802285017611325</v>
      </c>
      <c r="AA41" s="15">
        <f t="shared" si="12"/>
        <v>-0.38265957880687651</v>
      </c>
      <c r="AB41" s="15">
        <f t="shared" si="13"/>
        <v>2.1190883697404725</v>
      </c>
      <c r="AC41" s="15">
        <f t="shared" si="14"/>
        <v>0.8125</v>
      </c>
      <c r="AD41" s="15">
        <f t="shared" si="18"/>
        <v>0.16490510697032432</v>
      </c>
    </row>
    <row r="42" spans="1:30" x14ac:dyDescent="0.3">
      <c r="A42" s="10" t="s">
        <v>60</v>
      </c>
      <c r="B42" s="29">
        <v>558.75980000000004</v>
      </c>
      <c r="C42" s="30">
        <v>94.39</v>
      </c>
      <c r="D42" s="31">
        <v>396.82499999999999</v>
      </c>
      <c r="E42" s="39">
        <v>121.77</v>
      </c>
      <c r="F42" s="32">
        <v>35957</v>
      </c>
      <c r="G42" s="33">
        <f t="shared" si="7"/>
        <v>100.32925025809871</v>
      </c>
      <c r="H42" s="33">
        <v>4.25</v>
      </c>
      <c r="I42" s="34">
        <v>39239</v>
      </c>
      <c r="J42" s="33">
        <f t="shared" si="8"/>
        <v>0.95862700787882493</v>
      </c>
      <c r="K42" s="12">
        <v>103.62116991643455</v>
      </c>
      <c r="L42" s="12">
        <v>89.90182328190744</v>
      </c>
      <c r="M42" s="14">
        <v>0.96829966329966022</v>
      </c>
      <c r="N42" s="13">
        <f t="shared" si="0"/>
        <v>147.8313460480324</v>
      </c>
      <c r="O42" s="13">
        <f t="shared" si="1"/>
        <v>29.695210254093485</v>
      </c>
      <c r="P42" s="13">
        <f t="shared" si="2"/>
        <v>636.79729032827299</v>
      </c>
      <c r="Q42" s="13">
        <f t="shared" si="3"/>
        <v>468.62819642944311</v>
      </c>
      <c r="R42" s="13">
        <f t="shared" si="9"/>
        <v>-0.30782111458451666</v>
      </c>
      <c r="S42" s="13">
        <f t="shared" si="4"/>
        <v>-4.8716912842387519</v>
      </c>
      <c r="T42" s="13">
        <f t="shared" si="5"/>
        <v>1.0625</v>
      </c>
      <c r="U42" s="4">
        <f t="shared" si="17"/>
        <v>0.24207491582491505</v>
      </c>
      <c r="V42" s="6">
        <f t="shared" si="15"/>
        <v>36</v>
      </c>
      <c r="W42" s="15">
        <f t="shared" si="11"/>
        <v>0.8104513146500949</v>
      </c>
      <c r="X42" s="15">
        <f t="shared" si="11"/>
        <v>0.78296843519231274</v>
      </c>
      <c r="Y42" s="15">
        <f t="shared" si="11"/>
        <v>0.86967322971838712</v>
      </c>
      <c r="Z42" s="15">
        <f t="shared" si="16"/>
        <v>3.6218214625066025</v>
      </c>
      <c r="AA42" s="15">
        <f t="shared" si="12"/>
        <v>-0.30782111458451666</v>
      </c>
      <c r="AB42" s="15">
        <f t="shared" si="13"/>
        <v>0.62032136889801226</v>
      </c>
      <c r="AC42" s="15">
        <f t="shared" si="14"/>
        <v>1.0625</v>
      </c>
      <c r="AD42" s="15">
        <f t="shared" si="18"/>
        <v>0.24207491582491505</v>
      </c>
    </row>
    <row r="43" spans="1:30" x14ac:dyDescent="0.3">
      <c r="A43" s="10" t="s">
        <v>61</v>
      </c>
      <c r="B43" s="29">
        <v>558.49599999999998</v>
      </c>
      <c r="C43" s="30">
        <v>94.683000000000007</v>
      </c>
      <c r="D43" s="31">
        <v>398.226</v>
      </c>
      <c r="E43" s="39">
        <v>122.81</v>
      </c>
      <c r="F43" s="32">
        <v>35988</v>
      </c>
      <c r="G43" s="33">
        <f t="shared" si="7"/>
        <v>100.41574820726025</v>
      </c>
      <c r="H43" s="33">
        <v>4.25</v>
      </c>
      <c r="I43" s="34">
        <v>39297</v>
      </c>
      <c r="J43" s="33">
        <f t="shared" si="8"/>
        <v>0.96004397483662129</v>
      </c>
      <c r="K43" s="12">
        <v>103.62116991643455</v>
      </c>
      <c r="L43" s="12">
        <v>90.322580645161295</v>
      </c>
      <c r="M43" s="14">
        <v>1.1033471359558298</v>
      </c>
      <c r="N43" s="13">
        <f t="shared" si="0"/>
        <v>147.72614019467593</v>
      </c>
      <c r="O43" s="13">
        <f t="shared" si="1"/>
        <v>30.088016424830521</v>
      </c>
      <c r="P43" s="13">
        <f t="shared" si="2"/>
        <v>636.60236448903152</v>
      </c>
      <c r="Q43" s="13">
        <f t="shared" si="3"/>
        <v>468.56667038439673</v>
      </c>
      <c r="R43" s="13">
        <f t="shared" si="9"/>
        <v>0.30993344850234195</v>
      </c>
      <c r="S43" s="13">
        <f t="shared" si="4"/>
        <v>-4.7146978143727134</v>
      </c>
      <c r="T43" s="13">
        <f t="shared" si="5"/>
        <v>1.0625</v>
      </c>
      <c r="U43" s="4">
        <f t="shared" si="17"/>
        <v>0.27583678398895745</v>
      </c>
      <c r="V43" s="6">
        <f t="shared" si="15"/>
        <v>37</v>
      </c>
      <c r="W43" s="15">
        <f t="shared" si="11"/>
        <v>-0.10520585335646615</v>
      </c>
      <c r="X43" s="15">
        <f t="shared" si="11"/>
        <v>0.39280617073703539</v>
      </c>
      <c r="Y43" s="15">
        <f t="shared" si="11"/>
        <v>-0.19492583924147766</v>
      </c>
      <c r="Z43" s="15">
        <f t="shared" si="16"/>
        <v>3.5602954174602246</v>
      </c>
      <c r="AA43" s="15">
        <f t="shared" si="12"/>
        <v>0.30993344850234195</v>
      </c>
      <c r="AB43" s="15">
        <f t="shared" si="13"/>
        <v>0.15699346986603846</v>
      </c>
      <c r="AC43" s="15">
        <f t="shared" si="14"/>
        <v>1.0625</v>
      </c>
      <c r="AD43" s="15">
        <f t="shared" si="18"/>
        <v>0.27583678398895745</v>
      </c>
    </row>
    <row r="44" spans="1:30" x14ac:dyDescent="0.3">
      <c r="A44" s="10" t="s">
        <v>62</v>
      </c>
      <c r="B44" s="29">
        <v>556.84690000000001</v>
      </c>
      <c r="C44" s="30">
        <v>94.882000000000005</v>
      </c>
      <c r="D44" s="31">
        <v>398.74200000000002</v>
      </c>
      <c r="E44" s="39">
        <v>121.93</v>
      </c>
      <c r="F44" s="32">
        <v>35992</v>
      </c>
      <c r="G44" s="33">
        <f t="shared" si="7"/>
        <v>100.42690923295852</v>
      </c>
      <c r="H44" s="33">
        <v>4.25</v>
      </c>
      <c r="I44" s="34">
        <v>39403</v>
      </c>
      <c r="J44" s="33">
        <f t="shared" si="8"/>
        <v>0.96263360410431809</v>
      </c>
      <c r="K44" s="12">
        <v>103.62116991643455</v>
      </c>
      <c r="L44" s="12">
        <v>91.023842917251059</v>
      </c>
      <c r="M44" s="14">
        <v>1.0862314878104369</v>
      </c>
      <c r="N44" s="13">
        <f t="shared" si="0"/>
        <v>147.37629899109174</v>
      </c>
      <c r="O44" s="13">
        <f t="shared" si="1"/>
        <v>28.88955082812199</v>
      </c>
      <c r="P44" s="13">
        <f t="shared" si="2"/>
        <v>636.03727497890986</v>
      </c>
      <c r="Q44" s="13">
        <f t="shared" si="3"/>
        <v>468.30840703743843</v>
      </c>
      <c r="R44" s="13">
        <f t="shared" si="9"/>
        <v>0.20995444633848948</v>
      </c>
      <c r="S44" s="13">
        <f t="shared" si="4"/>
        <v>-4.151253200737556</v>
      </c>
      <c r="T44" s="13">
        <f t="shared" si="5"/>
        <v>1.0625</v>
      </c>
      <c r="U44" s="4">
        <f t="shared" si="17"/>
        <v>0.27155787195260922</v>
      </c>
      <c r="V44" s="6">
        <f t="shared" si="15"/>
        <v>38</v>
      </c>
      <c r="W44" s="15">
        <f t="shared" si="11"/>
        <v>-0.34984120358419091</v>
      </c>
      <c r="X44" s="15">
        <f t="shared" si="11"/>
        <v>-1.1984655967085303</v>
      </c>
      <c r="Y44" s="15">
        <f t="shared" si="11"/>
        <v>-0.56508951012165198</v>
      </c>
      <c r="Z44" s="15">
        <f t="shared" si="16"/>
        <v>3.302032070501923</v>
      </c>
      <c r="AA44" s="15">
        <f t="shared" si="12"/>
        <v>0.20995444633848948</v>
      </c>
      <c r="AB44" s="15">
        <f t="shared" si="13"/>
        <v>0.56344461363515741</v>
      </c>
      <c r="AC44" s="15">
        <f t="shared" si="14"/>
        <v>1.0625</v>
      </c>
      <c r="AD44" s="15">
        <f t="shared" si="18"/>
        <v>0.27155787195260922</v>
      </c>
    </row>
    <row r="45" spans="1:30" x14ac:dyDescent="0.3">
      <c r="A45" s="10" t="s">
        <v>63</v>
      </c>
      <c r="B45" s="29">
        <v>568.04390000000001</v>
      </c>
      <c r="C45" s="30">
        <v>95.37</v>
      </c>
      <c r="D45" s="31">
        <v>407.94</v>
      </c>
      <c r="E45" s="39">
        <v>121.98</v>
      </c>
      <c r="F45" s="32">
        <v>36009</v>
      </c>
      <c r="G45" s="33">
        <f t="shared" si="7"/>
        <v>100.47434359217613</v>
      </c>
      <c r="H45" s="33">
        <v>4.25</v>
      </c>
      <c r="I45" s="34">
        <v>39383</v>
      </c>
      <c r="J45" s="33">
        <f t="shared" si="8"/>
        <v>0.96214499480852622</v>
      </c>
      <c r="K45" s="12">
        <v>102.50696378830084</v>
      </c>
      <c r="L45" s="12">
        <v>91.444600280504915</v>
      </c>
      <c r="M45" s="14">
        <v>1.0771969696969699</v>
      </c>
      <c r="N45" s="13">
        <f t="shared" si="0"/>
        <v>149.1946158595305</v>
      </c>
      <c r="O45" s="13">
        <f t="shared" si="1"/>
        <v>28.468315069719218</v>
      </c>
      <c r="P45" s="13">
        <f t="shared" si="2"/>
        <v>638.07888218866287</v>
      </c>
      <c r="Q45" s="13">
        <f t="shared" si="3"/>
        <v>467.32530743680104</v>
      </c>
      <c r="R45" s="13">
        <f t="shared" si="9"/>
        <v>0.51300493055599361</v>
      </c>
      <c r="S45" s="13">
        <f t="shared" si="4"/>
        <v>-4.2030736090372569</v>
      </c>
      <c r="T45" s="13">
        <f t="shared" si="5"/>
        <v>1.0625</v>
      </c>
      <c r="U45" s="4">
        <f t="shared" si="17"/>
        <v>0.26929924242424247</v>
      </c>
      <c r="V45" s="6">
        <f t="shared" si="15"/>
        <v>39</v>
      </c>
      <c r="W45" s="15">
        <f t="shared" si="11"/>
        <v>1.8183168684387567</v>
      </c>
      <c r="X45" s="15">
        <f t="shared" si="11"/>
        <v>-0.42123575840277283</v>
      </c>
      <c r="Y45" s="15">
        <f t="shared" si="11"/>
        <v>2.0416072097530105</v>
      </c>
      <c r="Z45" s="15">
        <f t="shared" si="16"/>
        <v>2.3189324698645351</v>
      </c>
      <c r="AA45" s="15">
        <f t="shared" si="12"/>
        <v>0.51300493055599361</v>
      </c>
      <c r="AB45" s="15">
        <f t="shared" si="13"/>
        <v>-5.1820408299700915E-2</v>
      </c>
      <c r="AC45" s="15">
        <f t="shared" si="14"/>
        <v>1.0625</v>
      </c>
      <c r="AD45" s="15">
        <f t="shared" si="18"/>
        <v>0.26929924242424247</v>
      </c>
    </row>
    <row r="46" spans="1:30" x14ac:dyDescent="0.3">
      <c r="A46" s="10" t="s">
        <v>64</v>
      </c>
      <c r="B46" s="29">
        <v>567.846</v>
      </c>
      <c r="C46" s="30">
        <v>95.284999999999997</v>
      </c>
      <c r="D46" s="31">
        <v>407.99799999999999</v>
      </c>
      <c r="E46" s="39">
        <v>119.49</v>
      </c>
      <c r="F46" s="32">
        <v>36099</v>
      </c>
      <c r="G46" s="33">
        <f t="shared" si="7"/>
        <v>100.72546667038699</v>
      </c>
      <c r="H46" s="33">
        <v>4.25</v>
      </c>
      <c r="I46" s="34">
        <v>39468</v>
      </c>
      <c r="J46" s="33">
        <f t="shared" si="8"/>
        <v>0.96422158431564164</v>
      </c>
      <c r="K46" s="12">
        <v>102.50696378830084</v>
      </c>
      <c r="L46" s="12">
        <v>92.566619915848534</v>
      </c>
      <c r="M46" s="14">
        <v>0.88509569377990349</v>
      </c>
      <c r="N46" s="13">
        <f t="shared" si="0"/>
        <v>149.08240233876137</v>
      </c>
      <c r="O46" s="13">
        <f t="shared" si="1"/>
        <v>26.279443681791331</v>
      </c>
      <c r="P46" s="13">
        <f t="shared" si="2"/>
        <v>637.82844067356734</v>
      </c>
      <c r="Q46" s="13">
        <f t="shared" si="3"/>
        <v>467.3593365397715</v>
      </c>
      <c r="R46" s="13">
        <f t="shared" si="9"/>
        <v>-8.916630104822687E-2</v>
      </c>
      <c r="S46" s="13">
        <f t="shared" si="4"/>
        <v>-2.8943799986072509</v>
      </c>
      <c r="T46" s="13">
        <f t="shared" si="5"/>
        <v>1.0625</v>
      </c>
      <c r="U46" s="4">
        <f t="shared" si="17"/>
        <v>0.22127392344497587</v>
      </c>
      <c r="V46" s="6">
        <f t="shared" si="15"/>
        <v>40</v>
      </c>
      <c r="W46" s="15">
        <f t="shared" si="11"/>
        <v>-0.11221352076913149</v>
      </c>
      <c r="X46" s="15">
        <f t="shared" si="11"/>
        <v>-2.188871387927886</v>
      </c>
      <c r="Y46" s="15">
        <f t="shared" si="11"/>
        <v>-0.25044151509553103</v>
      </c>
      <c r="Z46" s="15">
        <f t="shared" si="16"/>
        <v>2.3529615728349995</v>
      </c>
      <c r="AA46" s="15">
        <f t="shared" si="12"/>
        <v>-8.916630104822687E-2</v>
      </c>
      <c r="AB46" s="15">
        <f t="shared" si="13"/>
        <v>1.308693610430006</v>
      </c>
      <c r="AC46" s="15">
        <f t="shared" si="14"/>
        <v>1.0625</v>
      </c>
      <c r="AD46" s="15">
        <f t="shared" si="18"/>
        <v>0.22127392344497587</v>
      </c>
    </row>
    <row r="47" spans="1:30" x14ac:dyDescent="0.3">
      <c r="A47" s="10" t="s">
        <v>65</v>
      </c>
      <c r="B47" s="29">
        <v>566.65869999999995</v>
      </c>
      <c r="C47" s="30">
        <v>95.959000000000003</v>
      </c>
      <c r="D47" s="31">
        <v>409.97199999999998</v>
      </c>
      <c r="E47" s="39">
        <v>117.52</v>
      </c>
      <c r="F47" s="32">
        <v>35990</v>
      </c>
      <c r="G47" s="33">
        <f t="shared" si="7"/>
        <v>100.42132872010939</v>
      </c>
      <c r="H47" s="33">
        <v>4.25</v>
      </c>
      <c r="I47" s="34">
        <v>39446</v>
      </c>
      <c r="J47" s="33">
        <f t="shared" si="8"/>
        <v>0.96368411409027055</v>
      </c>
      <c r="K47" s="12">
        <v>102.50696378830084</v>
      </c>
      <c r="L47" s="12">
        <v>92.987377279102375</v>
      </c>
      <c r="M47" s="14">
        <v>0.78239262187088343</v>
      </c>
      <c r="N47" s="13">
        <f t="shared" si="0"/>
        <v>148.91595683251327</v>
      </c>
      <c r="O47" s="13">
        <f t="shared" si="1"/>
        <v>23.967923550737943</v>
      </c>
      <c r="P47" s="13">
        <f t="shared" si="2"/>
        <v>637.67489030040406</v>
      </c>
      <c r="Q47" s="13">
        <f t="shared" si="3"/>
        <v>467.11268923781279</v>
      </c>
      <c r="R47" s="13">
        <f t="shared" si="9"/>
        <v>0.70486163281024972</v>
      </c>
      <c r="S47" s="13">
        <f t="shared" si="4"/>
        <v>-3.145726114878332</v>
      </c>
      <c r="T47" s="13">
        <f t="shared" si="5"/>
        <v>1.0625</v>
      </c>
      <c r="U47" s="4">
        <f t="shared" si="17"/>
        <v>0.19559815546772086</v>
      </c>
      <c r="V47" s="6">
        <f t="shared" si="15"/>
        <v>41</v>
      </c>
      <c r="W47" s="15">
        <f t="shared" si="11"/>
        <v>-0.1664455062480954</v>
      </c>
      <c r="X47" s="15">
        <f t="shared" si="11"/>
        <v>-2.3115201310533884</v>
      </c>
      <c r="Y47" s="15">
        <f t="shared" si="11"/>
        <v>-0.15355037316328435</v>
      </c>
      <c r="Z47" s="15">
        <f t="shared" si="16"/>
        <v>2.1063142708762825</v>
      </c>
      <c r="AA47" s="15">
        <f t="shared" si="12"/>
        <v>0.70486163281024972</v>
      </c>
      <c r="AB47" s="15">
        <f t="shared" si="13"/>
        <v>-0.25134611627108105</v>
      </c>
      <c r="AC47" s="15">
        <f t="shared" si="14"/>
        <v>1.0625</v>
      </c>
      <c r="AD47" s="15">
        <f t="shared" si="18"/>
        <v>0.19559815546772086</v>
      </c>
    </row>
    <row r="48" spans="1:30" x14ac:dyDescent="0.3">
      <c r="A48" s="10" t="s">
        <v>66</v>
      </c>
      <c r="B48" s="29">
        <v>566.13099999999997</v>
      </c>
      <c r="C48" s="30">
        <v>96.944000000000003</v>
      </c>
      <c r="D48" s="31">
        <v>413.31200000000001</v>
      </c>
      <c r="E48" s="39">
        <v>115.85</v>
      </c>
      <c r="F48" s="32">
        <v>35906</v>
      </c>
      <c r="G48" s="33">
        <f t="shared" si="7"/>
        <v>100.18694718044587</v>
      </c>
      <c r="H48" s="33">
        <v>4.25</v>
      </c>
      <c r="I48" s="34">
        <v>39526</v>
      </c>
      <c r="J48" s="33">
        <f t="shared" si="8"/>
        <v>0.96563855127343801</v>
      </c>
      <c r="K48" s="12">
        <v>102.50696378830084</v>
      </c>
      <c r="L48" s="12">
        <v>93.548387096774206</v>
      </c>
      <c r="M48" s="14">
        <v>1.6056083856467502</v>
      </c>
      <c r="N48" s="13">
        <f t="shared" si="0"/>
        <v>148.50349488063895</v>
      </c>
      <c r="O48" s="13">
        <f t="shared" si="1"/>
        <v>21.312844398901955</v>
      </c>
      <c r="P48" s="13">
        <f t="shared" si="2"/>
        <v>637.37911854995684</v>
      </c>
      <c r="Q48" s="13">
        <f t="shared" si="3"/>
        <v>466.67641474988943</v>
      </c>
      <c r="R48" s="13">
        <f t="shared" si="9"/>
        <v>1.021247529419167</v>
      </c>
      <c r="S48" s="13">
        <f t="shared" si="4"/>
        <v>-3.5654680713214031</v>
      </c>
      <c r="T48" s="13">
        <f t="shared" si="5"/>
        <v>1.0625</v>
      </c>
      <c r="U48" s="4">
        <f t="shared" si="17"/>
        <v>0.40140209641168756</v>
      </c>
      <c r="V48" s="6">
        <f t="shared" si="15"/>
        <v>42</v>
      </c>
      <c r="W48" s="15">
        <f t="shared" si="11"/>
        <v>-0.41246195187432022</v>
      </c>
      <c r="X48" s="15">
        <f t="shared" si="11"/>
        <v>-2.655079151835988</v>
      </c>
      <c r="Y48" s="15">
        <f t="shared" si="11"/>
        <v>-0.29577175044721571</v>
      </c>
      <c r="Z48" s="15">
        <f t="shared" si="16"/>
        <v>1.6700397829529265</v>
      </c>
      <c r="AA48" s="15">
        <f t="shared" si="12"/>
        <v>1.021247529419167</v>
      </c>
      <c r="AB48" s="15">
        <f t="shared" si="13"/>
        <v>-0.41974195644307111</v>
      </c>
      <c r="AC48" s="15">
        <f t="shared" si="14"/>
        <v>1.0625</v>
      </c>
      <c r="AD48" s="15">
        <f t="shared" si="18"/>
        <v>0.40140209641168756</v>
      </c>
    </row>
    <row r="49" spans="1:30" x14ac:dyDescent="0.3">
      <c r="A49" s="10" t="s">
        <v>67</v>
      </c>
      <c r="B49" s="29">
        <v>563.22879999999998</v>
      </c>
      <c r="C49" s="30">
        <v>97.043000000000006</v>
      </c>
      <c r="D49" s="31">
        <v>410.72399999999999</v>
      </c>
      <c r="E49" s="39">
        <v>113.12</v>
      </c>
      <c r="F49" s="32">
        <v>35849</v>
      </c>
      <c r="G49" s="33">
        <f t="shared" si="7"/>
        <v>100.02790256424565</v>
      </c>
      <c r="H49" s="33">
        <v>4.25</v>
      </c>
      <c r="I49" s="34">
        <v>39444</v>
      </c>
      <c r="J49" s="33">
        <f t="shared" si="8"/>
        <v>0.96363525316069143</v>
      </c>
      <c r="K49" s="12">
        <v>101.949860724234</v>
      </c>
      <c r="L49" s="12">
        <v>93.828892005610115</v>
      </c>
      <c r="M49" s="14">
        <v>1.2222575757575767</v>
      </c>
      <c r="N49" s="13">
        <f t="shared" si="0"/>
        <v>147.98097008872745</v>
      </c>
      <c r="O49" s="13">
        <f t="shared" si="1"/>
        <v>19.033744696519474</v>
      </c>
      <c r="P49" s="13">
        <f t="shared" si="2"/>
        <v>637.07283639614775</v>
      </c>
      <c r="Q49" s="13">
        <f t="shared" si="3"/>
        <v>466.18025416846478</v>
      </c>
      <c r="R49" s="13">
        <f t="shared" si="9"/>
        <v>0.10206870418620895</v>
      </c>
      <c r="S49" s="13">
        <f t="shared" si="4"/>
        <v>-3.3681353542471459</v>
      </c>
      <c r="T49" s="13">
        <f t="shared" si="5"/>
        <v>1.0625</v>
      </c>
      <c r="U49" s="4">
        <f t="shared" si="17"/>
        <v>0.30556439393939416</v>
      </c>
      <c r="V49" s="6">
        <f t="shared" si="15"/>
        <v>43</v>
      </c>
      <c r="W49" s="15">
        <f t="shared" si="11"/>
        <v>-0.52252479191150769</v>
      </c>
      <c r="X49" s="15">
        <f t="shared" si="11"/>
        <v>-2.2790997023824815</v>
      </c>
      <c r="Y49" s="15">
        <f t="shared" si="11"/>
        <v>-0.30628215380909296</v>
      </c>
      <c r="Z49" s="15">
        <f t="shared" si="16"/>
        <v>1.1738792015282797</v>
      </c>
      <c r="AA49" s="15">
        <f t="shared" si="12"/>
        <v>0.10206870418620895</v>
      </c>
      <c r="AB49" s="15">
        <f t="shared" si="13"/>
        <v>0.19733271707425715</v>
      </c>
      <c r="AC49" s="15">
        <f t="shared" si="14"/>
        <v>1.0625</v>
      </c>
      <c r="AD49" s="15">
        <f t="shared" si="18"/>
        <v>0.30556439393939416</v>
      </c>
    </row>
    <row r="50" spans="1:30" x14ac:dyDescent="0.3">
      <c r="A50" s="10" t="s">
        <v>68</v>
      </c>
      <c r="B50" s="29">
        <v>565.66930000000002</v>
      </c>
      <c r="C50" s="30">
        <v>96.584000000000003</v>
      </c>
      <c r="D50" s="31">
        <v>408.94600000000003</v>
      </c>
      <c r="E50" s="39">
        <v>111.36</v>
      </c>
      <c r="F50" s="32">
        <v>35843</v>
      </c>
      <c r="G50" s="33">
        <f t="shared" si="7"/>
        <v>100.01116102569827</v>
      </c>
      <c r="H50" s="33">
        <v>4.25</v>
      </c>
      <c r="I50" s="34">
        <v>39506</v>
      </c>
      <c r="J50" s="33">
        <f t="shared" si="8"/>
        <v>0.96514994197764614</v>
      </c>
      <c r="K50" s="12">
        <v>101.949860724234</v>
      </c>
      <c r="L50" s="12">
        <v>94.24964936886397</v>
      </c>
      <c r="M50" s="14">
        <v>0.77984487734487684</v>
      </c>
      <c r="N50" s="13">
        <f t="shared" si="0"/>
        <v>147.86418313819232</v>
      </c>
      <c r="O50" s="13">
        <f t="shared" si="1"/>
        <v>17.78269099817248</v>
      </c>
      <c r="P50" s="13">
        <f t="shared" si="2"/>
        <v>637.34814412549952</v>
      </c>
      <c r="Q50" s="13">
        <f t="shared" si="3"/>
        <v>466.00645443559017</v>
      </c>
      <c r="R50" s="13">
        <f t="shared" si="9"/>
        <v>-0.47410832144088033</v>
      </c>
      <c r="S50" s="13">
        <f t="shared" si="4"/>
        <v>-2.4465989933141183</v>
      </c>
      <c r="T50" s="13">
        <f t="shared" si="5"/>
        <v>1.0625</v>
      </c>
      <c r="U50" s="4">
        <f t="shared" si="17"/>
        <v>0.19496121933621921</v>
      </c>
      <c r="V50" s="6">
        <f t="shared" si="15"/>
        <v>44</v>
      </c>
      <c r="W50" s="15">
        <f t="shared" si="11"/>
        <v>-0.11678695053512911</v>
      </c>
      <c r="X50" s="15">
        <f t="shared" si="11"/>
        <v>-1.2510536983469933</v>
      </c>
      <c r="Y50" s="15">
        <f t="shared" si="11"/>
        <v>0.27530772935176628</v>
      </c>
      <c r="Z50" s="15">
        <f t="shared" si="16"/>
        <v>1.0000794686536665</v>
      </c>
      <c r="AA50" s="15">
        <f t="shared" si="12"/>
        <v>-0.47410832144088033</v>
      </c>
      <c r="AB50" s="15">
        <f t="shared" si="13"/>
        <v>0.9215363609330276</v>
      </c>
      <c r="AC50" s="15">
        <f t="shared" si="14"/>
        <v>1.0625</v>
      </c>
      <c r="AD50" s="15">
        <f t="shared" si="18"/>
        <v>0.19496121933621921</v>
      </c>
    </row>
    <row r="51" spans="1:30" x14ac:dyDescent="0.3">
      <c r="A51" s="10" t="s">
        <v>69</v>
      </c>
      <c r="B51" s="29">
        <v>568.43960000000004</v>
      </c>
      <c r="C51" s="30">
        <v>97.474000000000004</v>
      </c>
      <c r="D51" s="31">
        <v>412.67500000000001</v>
      </c>
      <c r="E51" s="39">
        <v>110.1</v>
      </c>
      <c r="F51" s="32">
        <v>35726</v>
      </c>
      <c r="G51" s="33">
        <f t="shared" si="7"/>
        <v>99.684701024024108</v>
      </c>
      <c r="H51" s="33">
        <v>4.25</v>
      </c>
      <c r="I51" s="34">
        <v>39495</v>
      </c>
      <c r="J51" s="33">
        <f t="shared" si="8"/>
        <v>0.96488120686496059</v>
      </c>
      <c r="K51" s="12">
        <v>101.949860724234</v>
      </c>
      <c r="L51" s="12">
        <v>95.231416549789643</v>
      </c>
      <c r="M51" s="14">
        <v>1.2359417152895433</v>
      </c>
      <c r="N51" s="13">
        <f t="shared" si="0"/>
        <v>147.88249693734755</v>
      </c>
      <c r="O51" s="13">
        <f t="shared" si="1"/>
        <v>15.755365486850526</v>
      </c>
      <c r="P51" s="13">
        <f t="shared" si="2"/>
        <v>637.86453499582933</v>
      </c>
      <c r="Q51" s="13">
        <f t="shared" si="3"/>
        <v>465.7073446911246</v>
      </c>
      <c r="R51" s="13">
        <f t="shared" si="9"/>
        <v>0.91725797451704949</v>
      </c>
      <c r="S51" s="13">
        <f t="shared" si="4"/>
        <v>-2.3275782642765281</v>
      </c>
      <c r="T51" s="13">
        <f t="shared" si="5"/>
        <v>1.0625</v>
      </c>
      <c r="U51" s="4">
        <f t="shared" si="17"/>
        <v>0.30898542882238583</v>
      </c>
      <c r="V51" s="6">
        <f t="shared" si="15"/>
        <v>45</v>
      </c>
      <c r="W51" s="15">
        <f t="shared" si="11"/>
        <v>1.831379915523712E-2</v>
      </c>
      <c r="X51" s="15">
        <f t="shared" si="11"/>
        <v>-2.0273255113219548</v>
      </c>
      <c r="Y51" s="15">
        <f t="shared" si="11"/>
        <v>0.51639087032981479</v>
      </c>
      <c r="Z51" s="15">
        <f t="shared" si="16"/>
        <v>0.70096972418809855</v>
      </c>
      <c r="AA51" s="15">
        <f t="shared" si="12"/>
        <v>0.91725797451704949</v>
      </c>
      <c r="AB51" s="15">
        <f t="shared" si="13"/>
        <v>0.1190207290375902</v>
      </c>
      <c r="AC51" s="15">
        <f t="shared" si="14"/>
        <v>1.0625</v>
      </c>
      <c r="AD51" s="15">
        <f t="shared" si="18"/>
        <v>0.30898542882238583</v>
      </c>
    </row>
    <row r="52" spans="1:30" x14ac:dyDescent="0.3">
      <c r="A52" s="10" t="s">
        <v>70</v>
      </c>
      <c r="B52" s="29">
        <v>567.6481</v>
      </c>
      <c r="C52" s="30">
        <v>97.745000000000005</v>
      </c>
      <c r="D52" s="31">
        <v>416.98500000000001</v>
      </c>
      <c r="E52" s="39">
        <v>109.42</v>
      </c>
      <c r="F52" s="32">
        <v>35635</v>
      </c>
      <c r="G52" s="33">
        <f t="shared" si="7"/>
        <v>99.430787689388652</v>
      </c>
      <c r="H52" s="33">
        <v>4.25</v>
      </c>
      <c r="I52" s="34">
        <v>39553</v>
      </c>
      <c r="J52" s="33">
        <f t="shared" si="8"/>
        <v>0.96629817382275696</v>
      </c>
      <c r="K52" s="12">
        <v>101.949860724234</v>
      </c>
      <c r="L52" s="12">
        <v>95.792426367461431</v>
      </c>
      <c r="M52" s="14">
        <v>1.5943041177823767</v>
      </c>
      <c r="N52" s="13">
        <f t="shared" si="0"/>
        <v>148.49710271110948</v>
      </c>
      <c r="O52" s="13">
        <f t="shared" si="1"/>
        <v>14.711446581797476</v>
      </c>
      <c r="P52" s="13">
        <f t="shared" si="2"/>
        <v>637.57845083164023</v>
      </c>
      <c r="Q52" s="13">
        <f t="shared" si="3"/>
        <v>465.3055569767638</v>
      </c>
      <c r="R52" s="13">
        <f t="shared" si="9"/>
        <v>0.27763708868260295</v>
      </c>
      <c r="S52" s="13">
        <f t="shared" si="4"/>
        <v>-2.0178421517497331</v>
      </c>
      <c r="T52" s="13">
        <f t="shared" si="5"/>
        <v>1.0625</v>
      </c>
      <c r="U52" s="4">
        <f t="shared" si="17"/>
        <v>0.39857602944559417</v>
      </c>
      <c r="V52" s="6">
        <f t="shared" si="15"/>
        <v>46</v>
      </c>
      <c r="W52" s="15">
        <f t="shared" si="11"/>
        <v>0.61460577376192305</v>
      </c>
      <c r="X52" s="15">
        <f t="shared" si="11"/>
        <v>-1.0439189050530491</v>
      </c>
      <c r="Y52" s="15">
        <f t="shared" si="11"/>
        <v>-0.28608416418910565</v>
      </c>
      <c r="Z52" s="15">
        <f t="shared" si="16"/>
        <v>0.29918200982729104</v>
      </c>
      <c r="AA52" s="15">
        <f t="shared" si="12"/>
        <v>0.27763708868260295</v>
      </c>
      <c r="AB52" s="15">
        <f t="shared" si="13"/>
        <v>0.309736112526795</v>
      </c>
      <c r="AC52" s="15">
        <f t="shared" si="14"/>
        <v>1.0625</v>
      </c>
      <c r="AD52" s="15">
        <f t="shared" si="18"/>
        <v>0.39857602944559417</v>
      </c>
    </row>
    <row r="53" spans="1:30" x14ac:dyDescent="0.3">
      <c r="A53" s="10" t="s">
        <v>71</v>
      </c>
      <c r="B53" s="29">
        <v>559.22149999999999</v>
      </c>
      <c r="C53" s="30">
        <v>98.236999999999995</v>
      </c>
      <c r="D53" s="31">
        <v>418.01799999999997</v>
      </c>
      <c r="E53" s="39">
        <v>108.62</v>
      </c>
      <c r="F53" s="32">
        <v>35568</v>
      </c>
      <c r="G53" s="33">
        <f t="shared" si="7"/>
        <v>99.243840508942768</v>
      </c>
      <c r="H53" s="33">
        <v>4.25</v>
      </c>
      <c r="I53" s="34">
        <v>39493</v>
      </c>
      <c r="J53" s="33">
        <f t="shared" si="8"/>
        <v>0.96483234593538147</v>
      </c>
      <c r="K53" s="12">
        <v>100.27855153203342</v>
      </c>
      <c r="L53" s="12">
        <v>95.932678821879392</v>
      </c>
      <c r="M53" s="14">
        <v>2.0448412698412706</v>
      </c>
      <c r="N53" s="13">
        <f t="shared" si="0"/>
        <v>148.39424948440669</v>
      </c>
      <c r="O53" s="13">
        <f t="shared" si="1"/>
        <v>13.627355365220284</v>
      </c>
      <c r="P53" s="13">
        <f t="shared" si="2"/>
        <v>636.23465654818244</v>
      </c>
      <c r="Q53" s="13">
        <f t="shared" si="3"/>
        <v>463.61624277588299</v>
      </c>
      <c r="R53" s="13">
        <f t="shared" si="9"/>
        <v>0.50208798111883723</v>
      </c>
      <c r="S53" s="13">
        <f t="shared" si="4"/>
        <v>-2.3736243276925237</v>
      </c>
      <c r="T53" s="13">
        <f t="shared" si="5"/>
        <v>1.0625</v>
      </c>
      <c r="U53" s="4">
        <f t="shared" si="17"/>
        <v>0.51121031746031764</v>
      </c>
      <c r="V53" s="6">
        <f t="shared" si="15"/>
        <v>47</v>
      </c>
      <c r="W53" s="15">
        <f t="shared" si="11"/>
        <v>-0.10285322670279129</v>
      </c>
      <c r="X53" s="15">
        <f t="shared" si="11"/>
        <v>-1.0840912165771925</v>
      </c>
      <c r="Y53" s="15">
        <f t="shared" si="11"/>
        <v>-1.3437942834577825</v>
      </c>
      <c r="Z53" s="15">
        <f t="shared" si="16"/>
        <v>-1.3901321910535103</v>
      </c>
      <c r="AA53" s="15">
        <f t="shared" si="12"/>
        <v>0.50208798111883723</v>
      </c>
      <c r="AB53" s="15">
        <f t="shared" si="13"/>
        <v>-0.3557821759427906</v>
      </c>
      <c r="AC53" s="15">
        <f t="shared" si="14"/>
        <v>1.0625</v>
      </c>
      <c r="AD53" s="15">
        <f t="shared" si="18"/>
        <v>0.51121031746031764</v>
      </c>
    </row>
    <row r="54" spans="1:30" x14ac:dyDescent="0.3">
      <c r="A54" s="10" t="s">
        <v>72</v>
      </c>
      <c r="B54" s="29">
        <v>559.8152</v>
      </c>
      <c r="C54" s="30">
        <v>98.227999999999994</v>
      </c>
      <c r="D54" s="31">
        <v>416.77100000000002</v>
      </c>
      <c r="E54" s="39">
        <v>108.1</v>
      </c>
      <c r="F54" s="32">
        <v>35544</v>
      </c>
      <c r="G54" s="33">
        <f t="shared" si="7"/>
        <v>99.176874354753195</v>
      </c>
      <c r="H54" s="33">
        <v>4.25</v>
      </c>
      <c r="I54" s="34">
        <v>39619</v>
      </c>
      <c r="J54" s="33">
        <f t="shared" si="8"/>
        <v>0.96791058449887013</v>
      </c>
      <c r="K54" s="12">
        <v>100.27855153203342</v>
      </c>
      <c r="L54" s="12">
        <v>96.91444600280505</v>
      </c>
      <c r="M54" s="14">
        <v>1.0970317460317431</v>
      </c>
      <c r="N54" s="13">
        <f t="shared" si="0"/>
        <v>147.78611705401136</v>
      </c>
      <c r="O54" s="13">
        <f t="shared" si="1"/>
        <v>12.838098490188674</v>
      </c>
      <c r="P54" s="13">
        <f t="shared" si="2"/>
        <v>636.02222966247371</v>
      </c>
      <c r="Q54" s="13">
        <f t="shared" si="3"/>
        <v>463.23020760093459</v>
      </c>
      <c r="R54" s="13">
        <f t="shared" si="9"/>
        <v>-9.1619372471818394E-3</v>
      </c>
      <c r="S54" s="13">
        <f t="shared" si="4"/>
        <v>-1.3462717759334415</v>
      </c>
      <c r="T54" s="13">
        <f t="shared" si="5"/>
        <v>1.0625</v>
      </c>
      <c r="U54" s="4">
        <f t="shared" si="17"/>
        <v>0.27425793650793578</v>
      </c>
      <c r="V54" s="6">
        <f t="shared" si="15"/>
        <v>48</v>
      </c>
      <c r="W54" s="15">
        <f t="shared" si="11"/>
        <v>-0.60813243039532949</v>
      </c>
      <c r="X54" s="15">
        <f t="shared" si="11"/>
        <v>-0.78925687503160979</v>
      </c>
      <c r="Y54" s="15">
        <f t="shared" si="11"/>
        <v>-0.21242688570873725</v>
      </c>
      <c r="Z54" s="15">
        <f t="shared" si="16"/>
        <v>-1.7761673660019142</v>
      </c>
      <c r="AA54" s="15">
        <f t="shared" si="12"/>
        <v>-9.1619372471818394E-3</v>
      </c>
      <c r="AB54" s="15">
        <f t="shared" si="13"/>
        <v>1.0273525517590822</v>
      </c>
      <c r="AC54" s="15">
        <f t="shared" si="14"/>
        <v>1.0625</v>
      </c>
      <c r="AD54" s="15">
        <f t="shared" si="18"/>
        <v>0.27425793650793578</v>
      </c>
    </row>
    <row r="55" spans="1:30" x14ac:dyDescent="0.3">
      <c r="A55" s="10" t="s">
        <v>73</v>
      </c>
      <c r="B55" s="29">
        <v>564.10270000000003</v>
      </c>
      <c r="C55" s="30">
        <v>98.712999999999994</v>
      </c>
      <c r="D55" s="31">
        <v>421.4</v>
      </c>
      <c r="E55" s="39">
        <v>108.29</v>
      </c>
      <c r="F55" s="32">
        <v>35424</v>
      </c>
      <c r="G55" s="33">
        <f t="shared" si="7"/>
        <v>98.842043583805349</v>
      </c>
      <c r="H55" s="33">
        <v>4.25</v>
      </c>
      <c r="I55" s="34">
        <v>39600</v>
      </c>
      <c r="J55" s="33">
        <f t="shared" si="8"/>
        <v>0.96744640566786788</v>
      </c>
      <c r="K55" s="12">
        <v>100.27855153203342</v>
      </c>
      <c r="L55" s="12">
        <v>97.33520336605892</v>
      </c>
      <c r="M55" s="14">
        <v>0.3520092226613965</v>
      </c>
      <c r="N55" s="13">
        <f t="shared" si="0"/>
        <v>148.44611016156543</v>
      </c>
      <c r="O55" s="13">
        <f t="shared" si="1"/>
        <v>12.569141388585392</v>
      </c>
      <c r="P55" s="13">
        <f t="shared" si="2"/>
        <v>636.8331577390943</v>
      </c>
      <c r="Q55" s="13">
        <f t="shared" si="3"/>
        <v>462.93999498155165</v>
      </c>
      <c r="R55" s="13">
        <f t="shared" si="9"/>
        <v>0.492534292471003</v>
      </c>
      <c r="S55" s="13">
        <f t="shared" si="4"/>
        <v>-1.4055923944909539</v>
      </c>
      <c r="T55" s="13">
        <f t="shared" si="5"/>
        <v>1.0625</v>
      </c>
      <c r="U55" s="4">
        <f t="shared" si="17"/>
        <v>8.8002305665349126E-2</v>
      </c>
      <c r="V55" s="6">
        <f t="shared" si="15"/>
        <v>49</v>
      </c>
      <c r="W55" s="15">
        <f t="shared" si="11"/>
        <v>0.65999310755407237</v>
      </c>
      <c r="X55" s="15">
        <f t="shared" si="11"/>
        <v>-0.26895710160328257</v>
      </c>
      <c r="Y55" s="15">
        <f t="shared" si="11"/>
        <v>0.8109280766205984</v>
      </c>
      <c r="Z55" s="15">
        <f t="shared" si="16"/>
        <v>-2.0663799853848559</v>
      </c>
      <c r="AA55" s="15">
        <f t="shared" si="12"/>
        <v>0.492534292471003</v>
      </c>
      <c r="AB55" s="15">
        <f t="shared" si="13"/>
        <v>-5.9320618557512361E-2</v>
      </c>
      <c r="AC55" s="15">
        <f t="shared" si="14"/>
        <v>1.0625</v>
      </c>
      <c r="AD55" s="15">
        <f t="shared" si="18"/>
        <v>8.8002305665349126E-2</v>
      </c>
    </row>
    <row r="56" spans="1:30" x14ac:dyDescent="0.3">
      <c r="A56" s="10" t="s">
        <v>74</v>
      </c>
      <c r="B56" s="29">
        <v>565.68579999999997</v>
      </c>
      <c r="C56" s="30">
        <v>98.811999999999998</v>
      </c>
      <c r="D56" s="31">
        <v>421.46100000000001</v>
      </c>
      <c r="E56" s="39">
        <v>108.3</v>
      </c>
      <c r="F56" s="32">
        <v>35343</v>
      </c>
      <c r="G56" s="33">
        <f t="shared" si="7"/>
        <v>98.616032813415558</v>
      </c>
      <c r="H56" s="33">
        <v>4.25</v>
      </c>
      <c r="I56" s="34">
        <v>39654</v>
      </c>
      <c r="J56" s="33">
        <f t="shared" si="8"/>
        <v>0.96876565076650578</v>
      </c>
      <c r="K56" s="12">
        <v>100.27855153203342</v>
      </c>
      <c r="L56" s="12">
        <v>98.316970546984578</v>
      </c>
      <c r="M56" s="14">
        <v>6.8214340198320109E-2</v>
      </c>
      <c r="N56" s="13">
        <f t="shared" si="0"/>
        <v>148.2240734417463</v>
      </c>
      <c r="O56" s="13">
        <f t="shared" si="1"/>
        <v>12.341864195374765</v>
      </c>
      <c r="P56" s="13">
        <f t="shared" si="2"/>
        <v>636.97713432052171</v>
      </c>
      <c r="Q56" s="13">
        <f t="shared" si="3"/>
        <v>462.57480387654465</v>
      </c>
      <c r="R56" s="13">
        <f t="shared" si="9"/>
        <v>0.10024048428274313</v>
      </c>
      <c r="S56" s="13">
        <f t="shared" si="4"/>
        <v>-0.50224022599513785</v>
      </c>
      <c r="T56" s="13">
        <f t="shared" si="5"/>
        <v>1.0625</v>
      </c>
      <c r="U56" s="4">
        <f t="shared" si="17"/>
        <v>1.7053585049580027E-2</v>
      </c>
      <c r="V56" s="6">
        <f t="shared" si="15"/>
        <v>50</v>
      </c>
      <c r="W56" s="15">
        <f t="shared" si="11"/>
        <v>-0.22203671981912976</v>
      </c>
      <c r="X56" s="15">
        <f t="shared" si="11"/>
        <v>-0.227277193210627</v>
      </c>
      <c r="Y56" s="15">
        <f t="shared" si="11"/>
        <v>0.14397658142740966</v>
      </c>
      <c r="Z56" s="15">
        <f t="shared" si="16"/>
        <v>-2.4315710903918557</v>
      </c>
      <c r="AA56" s="15">
        <f t="shared" si="12"/>
        <v>0.10024048428274313</v>
      </c>
      <c r="AB56" s="15">
        <f t="shared" si="13"/>
        <v>0.90335216849581601</v>
      </c>
      <c r="AC56" s="15">
        <f t="shared" si="14"/>
        <v>1.0625</v>
      </c>
      <c r="AD56" s="15">
        <f t="shared" si="18"/>
        <v>1.7053585049580027E-2</v>
      </c>
    </row>
    <row r="57" spans="1:30" x14ac:dyDescent="0.3">
      <c r="A57" s="10" t="s">
        <v>75</v>
      </c>
      <c r="B57" s="29">
        <v>564.69629999999995</v>
      </c>
      <c r="C57" s="30">
        <v>99.224000000000004</v>
      </c>
      <c r="D57" s="31">
        <v>421.21300000000002</v>
      </c>
      <c r="E57" s="39">
        <v>106.37</v>
      </c>
      <c r="F57" s="32">
        <v>35288</v>
      </c>
      <c r="G57" s="33">
        <f t="shared" si="7"/>
        <v>98.46256871006446</v>
      </c>
      <c r="H57" s="33">
        <v>4.25</v>
      </c>
      <c r="I57" s="34">
        <v>39520</v>
      </c>
      <c r="J57" s="33">
        <f t="shared" si="8"/>
        <v>0.96549196848470042</v>
      </c>
      <c r="K57" s="12">
        <v>100.55710306406687</v>
      </c>
      <c r="L57" s="12">
        <v>98.597475455820472</v>
      </c>
      <c r="M57" s="14">
        <v>-0.10147688060731674</v>
      </c>
      <c r="N57" s="13">
        <f t="shared" si="0"/>
        <v>148.08762191198767</v>
      </c>
      <c r="O57" s="13">
        <f t="shared" si="1"/>
        <v>10.466115740238839</v>
      </c>
      <c r="P57" s="13">
        <f t="shared" si="2"/>
        <v>637.14055601575842</v>
      </c>
      <c r="Q57" s="13">
        <f t="shared" si="3"/>
        <v>463.03495283554224</v>
      </c>
      <c r="R57" s="13">
        <f t="shared" si="9"/>
        <v>0.4160865644691647</v>
      </c>
      <c r="S57" s="13">
        <f t="shared" si="4"/>
        <v>-0.6334263128568195</v>
      </c>
      <c r="T57" s="13">
        <f t="shared" si="5"/>
        <v>1.0625</v>
      </c>
      <c r="U57" s="4">
        <f t="shared" si="17"/>
        <v>-2.5369220151829186E-2</v>
      </c>
      <c r="V57" s="6">
        <f t="shared" si="15"/>
        <v>51</v>
      </c>
      <c r="W57" s="15">
        <f t="shared" si="11"/>
        <v>-0.13645152975863084</v>
      </c>
      <c r="X57" s="15">
        <f t="shared" si="11"/>
        <v>-1.8757484551359251</v>
      </c>
      <c r="Y57" s="15">
        <f t="shared" si="11"/>
        <v>0.16342169523670691</v>
      </c>
      <c r="Z57" s="15">
        <f t="shared" si="16"/>
        <v>-1.971422131394263</v>
      </c>
      <c r="AA57" s="15">
        <f t="shared" si="12"/>
        <v>0.4160865644691647</v>
      </c>
      <c r="AB57" s="15">
        <f t="shared" si="13"/>
        <v>-0.13118608686168165</v>
      </c>
      <c r="AC57" s="15">
        <f t="shared" si="14"/>
        <v>1.0625</v>
      </c>
      <c r="AD57" s="15">
        <f t="shared" si="18"/>
        <v>-2.5369220151829186E-2</v>
      </c>
    </row>
    <row r="58" spans="1:30" x14ac:dyDescent="0.3">
      <c r="A58" s="10" t="s">
        <v>76</v>
      </c>
      <c r="B58" s="29">
        <v>567.59860000000003</v>
      </c>
      <c r="C58" s="30">
        <v>99.712000000000003</v>
      </c>
      <c r="D58" s="31">
        <v>422.73399999999998</v>
      </c>
      <c r="E58" s="39">
        <v>107.81</v>
      </c>
      <c r="F58" s="32">
        <v>35102</v>
      </c>
      <c r="G58" s="33">
        <f t="shared" si="7"/>
        <v>97.943581015095276</v>
      </c>
      <c r="H58" s="33">
        <v>4.25</v>
      </c>
      <c r="I58" s="34">
        <v>39731</v>
      </c>
      <c r="J58" s="33">
        <f t="shared" si="8"/>
        <v>0.9706467965553045</v>
      </c>
      <c r="K58" s="12">
        <v>100.55710306406687</v>
      </c>
      <c r="L58" s="12">
        <v>99.298737727910236</v>
      </c>
      <c r="M58" s="14">
        <v>-0.28435353535353336</v>
      </c>
      <c r="N58" s="13">
        <f t="shared" si="0"/>
        <v>147.42497379516274</v>
      </c>
      <c r="O58" s="13">
        <f t="shared" si="1"/>
        <v>10.787701686775399</v>
      </c>
      <c r="P58" s="13">
        <f t="shared" si="2"/>
        <v>637.12071078820793</v>
      </c>
      <c r="Q58" s="13">
        <f t="shared" si="3"/>
        <v>461.97398079313939</v>
      </c>
      <c r="R58" s="13">
        <f t="shared" si="9"/>
        <v>0.49061102951997171</v>
      </c>
      <c r="S58" s="13">
        <f t="shared" si="4"/>
        <v>-0.41531715407132397</v>
      </c>
      <c r="T58" s="13">
        <f t="shared" si="5"/>
        <v>1.0625</v>
      </c>
      <c r="U58" s="4">
        <f t="shared" si="17"/>
        <v>-7.108838383838334E-2</v>
      </c>
      <c r="V58" s="6">
        <f t="shared" si="15"/>
        <v>52</v>
      </c>
      <c r="W58" s="15">
        <f t="shared" si="11"/>
        <v>-0.66264811682492564</v>
      </c>
      <c r="X58" s="15">
        <f t="shared" si="11"/>
        <v>0.32158594653656003</v>
      </c>
      <c r="Y58" s="15">
        <f t="shared" si="11"/>
        <v>-1.9845227550490563E-2</v>
      </c>
      <c r="Z58" s="15">
        <f t="shared" si="16"/>
        <v>-3.0323941737971154</v>
      </c>
      <c r="AA58" s="15">
        <f t="shared" si="12"/>
        <v>0.49061102951997171</v>
      </c>
      <c r="AB58" s="15">
        <f t="shared" si="13"/>
        <v>0.21810915878549553</v>
      </c>
      <c r="AC58" s="15">
        <f t="shared" si="14"/>
        <v>1.0625</v>
      </c>
      <c r="AD58" s="15">
        <f t="shared" si="18"/>
        <v>-7.108838383838334E-2</v>
      </c>
    </row>
    <row r="59" spans="1:30" x14ac:dyDescent="0.3">
      <c r="A59" s="10" t="s">
        <v>77</v>
      </c>
      <c r="B59" s="29">
        <v>566.41139999999996</v>
      </c>
      <c r="C59" s="30">
        <v>99.706000000000003</v>
      </c>
      <c r="D59" s="31">
        <v>423.54199999999997</v>
      </c>
      <c r="E59" s="39">
        <v>107.62</v>
      </c>
      <c r="F59" s="32">
        <v>35338</v>
      </c>
      <c r="G59" s="33">
        <f t="shared" si="7"/>
        <v>98.602081531292725</v>
      </c>
      <c r="H59" s="33">
        <v>4.25</v>
      </c>
      <c r="I59" s="34">
        <v>39847</v>
      </c>
      <c r="J59" s="33">
        <f t="shared" si="8"/>
        <v>0.97348073047089723</v>
      </c>
      <c r="K59" s="12">
        <v>100.55710306406687</v>
      </c>
      <c r="L59" s="12">
        <v>99.018232819074328</v>
      </c>
      <c r="M59" s="14">
        <v>-8.7878787878789957E-2</v>
      </c>
      <c r="N59" s="13">
        <f t="shared" si="0"/>
        <v>147.33040754676139</v>
      </c>
      <c r="O59" s="13">
        <f t="shared" si="1"/>
        <v>10.32578968004311</v>
      </c>
      <c r="P59" s="13">
        <f t="shared" si="2"/>
        <v>636.61979177334058</v>
      </c>
      <c r="Q59" s="13">
        <f t="shared" si="3"/>
        <v>462.35251905331972</v>
      </c>
      <c r="R59" s="13">
        <f t="shared" si="9"/>
        <v>-6.017510958677974E-3</v>
      </c>
      <c r="S59" s="13">
        <f t="shared" si="4"/>
        <v>-0.69218526316039886</v>
      </c>
      <c r="T59" s="13">
        <f t="shared" si="5"/>
        <v>1.0625</v>
      </c>
      <c r="U59" s="4">
        <f t="shared" si="17"/>
        <v>-2.1969696969697489E-2</v>
      </c>
      <c r="V59" s="6">
        <f t="shared" si="15"/>
        <v>53</v>
      </c>
      <c r="W59" s="15">
        <f t="shared" si="11"/>
        <v>-9.456624840134964E-2</v>
      </c>
      <c r="X59" s="15">
        <f t="shared" si="11"/>
        <v>-0.46191200673228927</v>
      </c>
      <c r="Y59" s="15">
        <f t="shared" si="11"/>
        <v>-0.50091901486734969</v>
      </c>
      <c r="Z59" s="15">
        <f t="shared" si="16"/>
        <v>-2.6538559136167805</v>
      </c>
      <c r="AA59" s="15">
        <f t="shared" si="12"/>
        <v>-6.017510958677974E-3</v>
      </c>
      <c r="AB59" s="15">
        <f t="shared" si="13"/>
        <v>-0.27686810908907489</v>
      </c>
      <c r="AC59" s="15">
        <f t="shared" si="14"/>
        <v>1.0625</v>
      </c>
      <c r="AD59" s="15">
        <f t="shared" si="18"/>
        <v>-2.1969696969697489E-2</v>
      </c>
    </row>
    <row r="60" spans="1:30" x14ac:dyDescent="0.3">
      <c r="A60" s="10" t="s">
        <v>78</v>
      </c>
      <c r="B60" s="29">
        <v>565.94960000000003</v>
      </c>
      <c r="C60" s="30">
        <v>99.712999999999994</v>
      </c>
      <c r="D60" s="31">
        <v>425.53800000000001</v>
      </c>
      <c r="E60" s="39">
        <v>107.2</v>
      </c>
      <c r="F60" s="32">
        <v>35509</v>
      </c>
      <c r="G60" s="33">
        <f t="shared" si="7"/>
        <v>99.079215379893412</v>
      </c>
      <c r="H60" s="33">
        <v>4.25</v>
      </c>
      <c r="I60" s="34">
        <v>40085</v>
      </c>
      <c r="J60" s="33">
        <f t="shared" si="8"/>
        <v>0.97929518109082025</v>
      </c>
      <c r="K60" s="12">
        <v>100.55710306406687</v>
      </c>
      <c r="L60" s="12">
        <v>99.719495091164092</v>
      </c>
      <c r="M60" s="14">
        <v>0.31508658008658025</v>
      </c>
      <c r="N60" s="13">
        <f t="shared" si="0"/>
        <v>147.19803601192979</v>
      </c>
      <c r="O60" s="13">
        <f t="shared" si="1"/>
        <v>9.3322358032173991</v>
      </c>
      <c r="P60" s="13">
        <f t="shared" si="2"/>
        <v>635.94271973385582</v>
      </c>
      <c r="Q60" s="13">
        <f t="shared" si="3"/>
        <v>462.2397424414616</v>
      </c>
      <c r="R60" s="13">
        <f t="shared" si="9"/>
        <v>7.0203942481583681E-3</v>
      </c>
      <c r="S60" s="13">
        <f t="shared" si="4"/>
        <v>6.5135735913236514E-3</v>
      </c>
      <c r="T60" s="13">
        <f t="shared" si="5"/>
        <v>1.0625</v>
      </c>
      <c r="U60" s="4">
        <f t="shared" si="17"/>
        <v>7.8771645021645062E-2</v>
      </c>
      <c r="V60" s="6">
        <f t="shared" si="15"/>
        <v>54</v>
      </c>
      <c r="W60" s="15">
        <f t="shared" si="11"/>
        <v>-0.13237153483160569</v>
      </c>
      <c r="X60" s="15">
        <f t="shared" si="11"/>
        <v>-0.99355387682571106</v>
      </c>
      <c r="Y60" s="15">
        <f t="shared" si="11"/>
        <v>-0.67707203948475581</v>
      </c>
      <c r="Z60" s="15">
        <f t="shared" si="16"/>
        <v>-2.766632525474904</v>
      </c>
      <c r="AA60" s="15">
        <f t="shared" si="12"/>
        <v>7.0203942481583681E-3</v>
      </c>
      <c r="AB60" s="15">
        <f t="shared" si="13"/>
        <v>0.69869883675172251</v>
      </c>
      <c r="AC60" s="15">
        <f t="shared" si="14"/>
        <v>1.0625</v>
      </c>
      <c r="AD60" s="15">
        <f t="shared" si="18"/>
        <v>7.8771645021645062E-2</v>
      </c>
    </row>
    <row r="61" spans="1:30" x14ac:dyDescent="0.3">
      <c r="A61" s="10" t="s">
        <v>79</v>
      </c>
      <c r="B61" s="29">
        <v>565.9</v>
      </c>
      <c r="C61" s="30">
        <v>99.935000000000002</v>
      </c>
      <c r="D61" s="31">
        <v>427.87700000000001</v>
      </c>
      <c r="E61" s="39">
        <v>105.67</v>
      </c>
      <c r="F61" s="32">
        <v>35700</v>
      </c>
      <c r="G61" s="33">
        <f t="shared" si="7"/>
        <v>99.6121543569854</v>
      </c>
      <c r="H61" s="33">
        <v>4.25</v>
      </c>
      <c r="I61" s="34">
        <v>40805</v>
      </c>
      <c r="J61" s="33">
        <f t="shared" si="8"/>
        <v>0.99688511573932692</v>
      </c>
      <c r="K61" s="12">
        <v>100</v>
      </c>
      <c r="L61" s="12">
        <v>100</v>
      </c>
      <c r="M61" s="14">
        <v>0.36501587301587346</v>
      </c>
      <c r="N61" s="13">
        <f t="shared" si="0"/>
        <v>145.74355420655672</v>
      </c>
      <c r="O61" s="13">
        <f t="shared" si="1"/>
        <v>5.8920801416738637</v>
      </c>
      <c r="P61" s="13">
        <f t="shared" si="2"/>
        <v>634.15371297587819</v>
      </c>
      <c r="Q61" s="13">
        <f t="shared" si="3"/>
        <v>460.44039344522349</v>
      </c>
      <c r="R61" s="13">
        <f t="shared" si="9"/>
        <v>0.22239150053815493</v>
      </c>
      <c r="S61" s="13">
        <f t="shared" si="4"/>
        <v>6.502113415863435E-2</v>
      </c>
      <c r="T61" s="13">
        <f t="shared" si="5"/>
        <v>1.0625</v>
      </c>
      <c r="U61" s="4">
        <f t="shared" si="17"/>
        <v>9.1253968253968365E-2</v>
      </c>
      <c r="V61" s="6">
        <f t="shared" si="15"/>
        <v>55</v>
      </c>
      <c r="W61" s="15">
        <f t="shared" si="11"/>
        <v>-1.4544818053730637</v>
      </c>
      <c r="X61" s="15">
        <f t="shared" si="11"/>
        <v>-3.4401556615435354</v>
      </c>
      <c r="Y61" s="15">
        <f t="shared" si="11"/>
        <v>-1.7890067579776314</v>
      </c>
      <c r="Z61" s="15">
        <f t="shared" si="16"/>
        <v>-4.5659815217130131</v>
      </c>
      <c r="AA61" s="15">
        <f t="shared" si="12"/>
        <v>0.22239150053815493</v>
      </c>
      <c r="AB61" s="15">
        <f t="shared" si="13"/>
        <v>5.8507560567310699E-2</v>
      </c>
      <c r="AC61" s="15">
        <f t="shared" si="14"/>
        <v>1.0625</v>
      </c>
      <c r="AD61" s="15">
        <f t="shared" si="18"/>
        <v>9.1253968253968365E-2</v>
      </c>
    </row>
    <row r="62" spans="1:30" x14ac:dyDescent="0.3">
      <c r="A62" s="10" t="s">
        <v>80</v>
      </c>
      <c r="B62" s="29">
        <v>568.93430000000001</v>
      </c>
      <c r="C62" s="30">
        <v>99.938000000000002</v>
      </c>
      <c r="D62" s="31">
        <v>429.33600000000001</v>
      </c>
      <c r="E62" s="39">
        <v>107.56</v>
      </c>
      <c r="F62" s="32">
        <v>35780</v>
      </c>
      <c r="G62" s="33">
        <f t="shared" si="7"/>
        <v>99.835374870950645</v>
      </c>
      <c r="H62" s="33">
        <v>4.25</v>
      </c>
      <c r="I62" s="34">
        <v>40892</v>
      </c>
      <c r="J62" s="33">
        <f t="shared" si="8"/>
        <v>0.99901056617602146</v>
      </c>
      <c r="K62" s="12">
        <v>100</v>
      </c>
      <c r="L62" s="12">
        <v>99.719495091164092</v>
      </c>
      <c r="M62" s="14">
        <v>0.45238816738816628</v>
      </c>
      <c r="N62" s="13">
        <f t="shared" si="0"/>
        <v>145.86797590851549</v>
      </c>
      <c r="O62" s="13">
        <f t="shared" si="1"/>
        <v>7.4488761328795077</v>
      </c>
      <c r="P62" s="13">
        <f t="shared" si="2"/>
        <v>634.47548853670435</v>
      </c>
      <c r="Q62" s="13">
        <f t="shared" si="3"/>
        <v>460.45125017736535</v>
      </c>
      <c r="R62" s="13">
        <f t="shared" si="9"/>
        <v>3.0019062107200511E-3</v>
      </c>
      <c r="S62" s="13">
        <f t="shared" si="4"/>
        <v>-0.21887983315754519</v>
      </c>
      <c r="T62" s="13">
        <f t="shared" si="5"/>
        <v>1.0625</v>
      </c>
      <c r="U62" s="4">
        <f t="shared" si="17"/>
        <v>0.11309704184704157</v>
      </c>
      <c r="V62" s="6">
        <f t="shared" si="15"/>
        <v>56</v>
      </c>
      <c r="W62" s="15">
        <f t="shared" si="11"/>
        <v>0.12442170195876656</v>
      </c>
      <c r="X62" s="15">
        <f t="shared" si="11"/>
        <v>1.5567959912056439</v>
      </c>
      <c r="Y62" s="15">
        <f t="shared" si="11"/>
        <v>0.32177556082615411</v>
      </c>
      <c r="Z62" s="15">
        <f t="shared" si="16"/>
        <v>-4.5551247895711526</v>
      </c>
      <c r="AA62" s="15">
        <f t="shared" si="12"/>
        <v>3.0019062107200511E-3</v>
      </c>
      <c r="AB62" s="15">
        <f t="shared" si="13"/>
        <v>-0.28390096731617953</v>
      </c>
      <c r="AC62" s="15">
        <f t="shared" si="14"/>
        <v>1.0625</v>
      </c>
      <c r="AD62" s="15">
        <f t="shared" si="18"/>
        <v>0.11309704184704157</v>
      </c>
    </row>
    <row r="63" spans="1:30" x14ac:dyDescent="0.3">
      <c r="A63" s="10" t="s">
        <v>81</v>
      </c>
      <c r="B63" s="29">
        <v>573.74959999999999</v>
      </c>
      <c r="C63" s="30">
        <v>99.974000000000004</v>
      </c>
      <c r="D63" s="31">
        <v>431.6</v>
      </c>
      <c r="E63" s="39">
        <v>109.16</v>
      </c>
      <c r="F63" s="32">
        <v>35835</v>
      </c>
      <c r="G63" s="33">
        <f t="shared" si="7"/>
        <v>99.988838974301743</v>
      </c>
      <c r="H63" s="33">
        <v>4.25</v>
      </c>
      <c r="I63" s="34">
        <v>41013</v>
      </c>
      <c r="J63" s="33">
        <f t="shared" si="8"/>
        <v>1.0019666524155622</v>
      </c>
      <c r="K63" s="12">
        <v>100</v>
      </c>
      <c r="L63" s="12">
        <v>100.14025245441796</v>
      </c>
      <c r="M63" s="14">
        <v>0.23798324863542319</v>
      </c>
      <c r="N63" s="13">
        <f t="shared" si="0"/>
        <v>146.06243601152934</v>
      </c>
      <c r="O63" s="13">
        <f t="shared" si="1"/>
        <v>8.5939822571451678</v>
      </c>
      <c r="P63" s="13">
        <f t="shared" si="2"/>
        <v>635.02283431203011</v>
      </c>
      <c r="Q63" s="13">
        <f t="shared" si="3"/>
        <v>460.30938484157662</v>
      </c>
      <c r="R63" s="13">
        <f t="shared" si="9"/>
        <v>3.6015847361969833E-2</v>
      </c>
      <c r="S63" s="13">
        <f t="shared" si="4"/>
        <v>0.1661575731148271</v>
      </c>
      <c r="T63" s="13">
        <f t="shared" si="5"/>
        <v>1.0625</v>
      </c>
      <c r="U63" s="4">
        <f t="shared" si="17"/>
        <v>5.9495812158855799E-2</v>
      </c>
      <c r="V63" s="6">
        <f t="shared" si="15"/>
        <v>57</v>
      </c>
      <c r="W63" s="15">
        <f t="shared" si="11"/>
        <v>0.19446010301385286</v>
      </c>
      <c r="X63" s="15">
        <f t="shared" si="11"/>
        <v>1.1451061242656602</v>
      </c>
      <c r="Y63" s="15">
        <f t="shared" si="11"/>
        <v>0.54734577532576623</v>
      </c>
      <c r="Z63" s="15">
        <f t="shared" si="16"/>
        <v>-4.6969901253598891</v>
      </c>
      <c r="AA63" s="15">
        <f t="shared" si="12"/>
        <v>3.6015847361969833E-2</v>
      </c>
      <c r="AB63" s="15">
        <f t="shared" si="13"/>
        <v>0.38503740627237226</v>
      </c>
      <c r="AC63" s="15">
        <f t="shared" si="14"/>
        <v>1.0625</v>
      </c>
      <c r="AD63" s="15">
        <f t="shared" si="18"/>
        <v>5.9495812158855799E-2</v>
      </c>
    </row>
    <row r="64" spans="1:30" x14ac:dyDescent="0.3">
      <c r="A64" s="10" t="s">
        <v>82</v>
      </c>
      <c r="B64" s="29">
        <v>576.52009999999996</v>
      </c>
      <c r="C64" s="30">
        <v>100.151</v>
      </c>
      <c r="D64" s="31">
        <v>433.55700000000002</v>
      </c>
      <c r="E64" s="39">
        <v>112.31</v>
      </c>
      <c r="F64" s="32">
        <v>36041</v>
      </c>
      <c r="G64" s="33">
        <f t="shared" si="7"/>
        <v>100.56363179776223</v>
      </c>
      <c r="H64" s="33">
        <v>4.25</v>
      </c>
      <c r="I64" s="34">
        <v>41020</v>
      </c>
      <c r="J64" s="33">
        <f t="shared" si="8"/>
        <v>1.0021376656690895</v>
      </c>
      <c r="K64" s="12">
        <v>100</v>
      </c>
      <c r="L64" s="12">
        <v>99.859747545582053</v>
      </c>
      <c r="M64" s="14">
        <v>0.26854256854256658</v>
      </c>
      <c r="N64" s="13">
        <f t="shared" si="0"/>
        <v>146.32088442689272</v>
      </c>
      <c r="O64" s="13">
        <f t="shared" si="1"/>
        <v>11.244847377777704</v>
      </c>
      <c r="P64" s="13">
        <f t="shared" si="2"/>
        <v>635.48748205566824</v>
      </c>
      <c r="Q64" s="13">
        <f t="shared" si="3"/>
        <v>460.86552952466474</v>
      </c>
      <c r="R64" s="13">
        <f t="shared" si="9"/>
        <v>0.17688949022121037</v>
      </c>
      <c r="S64" s="13">
        <f t="shared" si="4"/>
        <v>-0.29123700986722539</v>
      </c>
      <c r="T64" s="13">
        <f t="shared" si="5"/>
        <v>1.0625</v>
      </c>
      <c r="U64" s="4">
        <f t="shared" si="17"/>
        <v>6.7135642135641646E-2</v>
      </c>
      <c r="V64" s="6">
        <f t="shared" si="15"/>
        <v>58</v>
      </c>
      <c r="W64" s="15">
        <f t="shared" si="11"/>
        <v>0.25844841536337526</v>
      </c>
      <c r="X64" s="15">
        <f t="shared" si="11"/>
        <v>2.6508651206325364</v>
      </c>
      <c r="Y64" s="15">
        <f t="shared" si="11"/>
        <v>0.46464774363812467</v>
      </c>
      <c r="Z64" s="15">
        <f t="shared" si="16"/>
        <v>-4.1408454422717682</v>
      </c>
      <c r="AA64" s="15">
        <f t="shared" si="12"/>
        <v>0.17688949022121037</v>
      </c>
      <c r="AB64" s="15">
        <f t="shared" si="13"/>
        <v>-0.45739458298205249</v>
      </c>
      <c r="AC64" s="15">
        <f t="shared" si="14"/>
        <v>1.0625</v>
      </c>
      <c r="AD64" s="15">
        <f t="shared" si="18"/>
        <v>6.7135642135641646E-2</v>
      </c>
    </row>
    <row r="65" spans="1:30" x14ac:dyDescent="0.3">
      <c r="A65" s="10" t="s">
        <v>83</v>
      </c>
      <c r="B65" s="29">
        <v>582.11019999999996</v>
      </c>
      <c r="C65" s="30">
        <v>100.01600000000001</v>
      </c>
      <c r="D65" s="31">
        <v>437.57900000000001</v>
      </c>
      <c r="E65" s="39">
        <v>111.04</v>
      </c>
      <c r="F65" s="32">
        <v>36255</v>
      </c>
      <c r="G65" s="33">
        <f t="shared" si="7"/>
        <v>101.16074667261921</v>
      </c>
      <c r="H65" s="33">
        <v>4.25</v>
      </c>
      <c r="I65" s="34">
        <v>41331</v>
      </c>
      <c r="J65" s="33">
        <f t="shared" si="8"/>
        <v>1.0097355402186527</v>
      </c>
      <c r="K65" s="12">
        <v>99.721448467966567</v>
      </c>
      <c r="L65" s="12">
        <v>100.28050490883591</v>
      </c>
      <c r="M65" s="14">
        <v>0.35958168642950988</v>
      </c>
      <c r="N65" s="13">
        <f t="shared" si="0"/>
        <v>146.62386325366646</v>
      </c>
      <c r="O65" s="13">
        <f t="shared" si="1"/>
        <v>9.4871868369976511</v>
      </c>
      <c r="P65" s="13">
        <f t="shared" si="2"/>
        <v>635.69713216875186</v>
      </c>
      <c r="Q65" s="13">
        <f t="shared" si="3"/>
        <v>460.42329455932543</v>
      </c>
      <c r="R65" s="13">
        <f t="shared" si="9"/>
        <v>-0.13488738949867241</v>
      </c>
      <c r="S65" s="13">
        <f t="shared" si="4"/>
        <v>0.26411350783465731</v>
      </c>
      <c r="T65" s="13">
        <f t="shared" si="5"/>
        <v>1.0625</v>
      </c>
      <c r="U65" s="4">
        <f t="shared" si="17"/>
        <v>8.9895421607377471E-2</v>
      </c>
      <c r="V65" s="6">
        <f t="shared" si="15"/>
        <v>59</v>
      </c>
      <c r="W65" s="15">
        <f t="shared" si="11"/>
        <v>0.30297882677373877</v>
      </c>
      <c r="X65" s="15">
        <f t="shared" si="11"/>
        <v>-1.7576605407800532</v>
      </c>
      <c r="Y65" s="15">
        <f t="shared" si="11"/>
        <v>0.20965011308362591</v>
      </c>
      <c r="Z65" s="15">
        <f t="shared" si="16"/>
        <v>-4.583080407611078</v>
      </c>
      <c r="AA65" s="15">
        <f t="shared" si="12"/>
        <v>-0.13488738949867241</v>
      </c>
      <c r="AB65" s="15">
        <f t="shared" si="13"/>
        <v>0.55535051770188271</v>
      </c>
      <c r="AC65" s="15">
        <f t="shared" si="14"/>
        <v>1.0625</v>
      </c>
      <c r="AD65" s="15">
        <f t="shared" si="18"/>
        <v>8.9895421607377471E-2</v>
      </c>
    </row>
    <row r="66" spans="1:30" x14ac:dyDescent="0.3">
      <c r="A66" s="10" t="s">
        <v>84</v>
      </c>
      <c r="B66" s="29">
        <v>592.07039999999995</v>
      </c>
      <c r="C66" s="30">
        <v>100.389</v>
      </c>
      <c r="D66" s="31">
        <v>439.41199999999998</v>
      </c>
      <c r="E66" s="39">
        <v>118.89</v>
      </c>
      <c r="F66" s="32">
        <v>36613</v>
      </c>
      <c r="G66" s="33">
        <f t="shared" si="7"/>
        <v>102.15965847261363</v>
      </c>
      <c r="H66" s="33">
        <v>4.25</v>
      </c>
      <c r="I66" s="34">
        <v>41416</v>
      </c>
      <c r="J66" s="33">
        <f t="shared" si="8"/>
        <v>1.0118121297257681</v>
      </c>
      <c r="K66" s="12">
        <v>99.721448467966567</v>
      </c>
      <c r="L66" s="12">
        <v>99.859747545582053</v>
      </c>
      <c r="M66" s="14">
        <v>0.34727272727272646</v>
      </c>
      <c r="N66" s="13">
        <f t="shared" si="0"/>
        <v>146.46419189753342</v>
      </c>
      <c r="O66" s="13">
        <f t="shared" si="1"/>
        <v>15.740314530005001</v>
      </c>
      <c r="P66" s="13">
        <f t="shared" si="2"/>
        <v>637.18826356645411</v>
      </c>
      <c r="Q66" s="13">
        <f t="shared" si="3"/>
        <v>461.20045554993385</v>
      </c>
      <c r="R66" s="13">
        <f t="shared" si="9"/>
        <v>0.37224663128565538</v>
      </c>
      <c r="S66" s="13">
        <f t="shared" si="4"/>
        <v>-0.52859625165422541</v>
      </c>
      <c r="T66" s="13">
        <f t="shared" si="5"/>
        <v>1.0625</v>
      </c>
      <c r="U66" s="4">
        <f t="shared" si="17"/>
        <v>8.6818181818181614E-2</v>
      </c>
      <c r="V66" s="6">
        <f t="shared" si="15"/>
        <v>60</v>
      </c>
      <c r="W66" s="15">
        <f t="shared" si="11"/>
        <v>-0.15967135613303185</v>
      </c>
      <c r="X66" s="15">
        <f t="shared" si="11"/>
        <v>6.2531276930073503</v>
      </c>
      <c r="Y66" s="15">
        <f t="shared" si="11"/>
        <v>1.4911313977022473</v>
      </c>
      <c r="Z66" s="15">
        <f t="shared" si="16"/>
        <v>-3.8059194170026558</v>
      </c>
      <c r="AA66" s="15">
        <f t="shared" si="12"/>
        <v>0.37224663128565538</v>
      </c>
      <c r="AB66" s="15">
        <f t="shared" si="13"/>
        <v>-0.79270975948888278</v>
      </c>
      <c r="AC66" s="15">
        <f t="shared" si="14"/>
        <v>1.0625</v>
      </c>
      <c r="AD66" s="15">
        <f t="shared" si="18"/>
        <v>8.6818181818181614E-2</v>
      </c>
    </row>
    <row r="67" spans="1:30" x14ac:dyDescent="0.3">
      <c r="A67" s="10" t="s">
        <v>85</v>
      </c>
      <c r="B67" s="29">
        <v>596.62170000000003</v>
      </c>
      <c r="C67" s="30">
        <v>100.396</v>
      </c>
      <c r="D67" s="31">
        <v>440.81799999999998</v>
      </c>
      <c r="E67" s="39">
        <v>119.67</v>
      </c>
      <c r="F67" s="32">
        <v>36680</v>
      </c>
      <c r="G67" s="33">
        <f t="shared" si="7"/>
        <v>102.34660565305951</v>
      </c>
      <c r="H67" s="33">
        <v>4.25</v>
      </c>
      <c r="I67" s="34">
        <v>41396</v>
      </c>
      <c r="J67" s="33">
        <f t="shared" si="8"/>
        <v>1.0113235204299762</v>
      </c>
      <c r="K67" s="12">
        <v>99.721448467966567</v>
      </c>
      <c r="L67" s="12">
        <v>99.859747545582053</v>
      </c>
      <c r="M67" s="14">
        <v>0.36409247757074015</v>
      </c>
      <c r="N67" s="13">
        <f t="shared" si="0"/>
        <v>146.82498367497845</v>
      </c>
      <c r="O67" s="13">
        <f t="shared" si="1"/>
        <v>16.435569948448929</v>
      </c>
      <c r="P67" s="13">
        <f t="shared" si="2"/>
        <v>638.00233549238396</v>
      </c>
      <c r="Q67" s="13">
        <f t="shared" si="3"/>
        <v>461.43158560826072</v>
      </c>
      <c r="R67" s="13">
        <f t="shared" si="9"/>
        <v>6.9726324205987567E-3</v>
      </c>
      <c r="S67" s="13">
        <f t="shared" si="4"/>
        <v>-0.53556888407480574</v>
      </c>
      <c r="T67" s="13">
        <f t="shared" si="5"/>
        <v>1.0625</v>
      </c>
      <c r="U67" s="4">
        <f t="shared" si="17"/>
        <v>9.1023119392685037E-2</v>
      </c>
      <c r="V67" s="6">
        <f t="shared" si="15"/>
        <v>61</v>
      </c>
      <c r="W67" s="15">
        <f t="shared" si="11"/>
        <v>0.36079177744502999</v>
      </c>
      <c r="X67" s="15">
        <f t="shared" si="11"/>
        <v>0.69525541844392791</v>
      </c>
      <c r="Y67" s="15">
        <f t="shared" si="11"/>
        <v>0.81407192592985211</v>
      </c>
      <c r="Z67" s="15">
        <f t="shared" si="16"/>
        <v>-3.5747893586757868</v>
      </c>
      <c r="AA67" s="15">
        <f t="shared" si="12"/>
        <v>6.9726324205987567E-3</v>
      </c>
      <c r="AB67" s="15">
        <f t="shared" si="13"/>
        <v>-6.972632420580327E-3</v>
      </c>
      <c r="AC67" s="15">
        <f t="shared" si="14"/>
        <v>1.0625</v>
      </c>
      <c r="AD67" s="15">
        <f t="shared" si="18"/>
        <v>9.1023119392685037E-2</v>
      </c>
    </row>
    <row r="68" spans="1:30" x14ac:dyDescent="0.3">
      <c r="A68" s="10" t="s">
        <v>86</v>
      </c>
      <c r="B68" s="29">
        <v>605.6585</v>
      </c>
      <c r="C68" s="30">
        <v>100.782</v>
      </c>
      <c r="D68" s="31">
        <v>447.935</v>
      </c>
      <c r="E68" s="39">
        <v>123.4</v>
      </c>
      <c r="F68" s="32">
        <v>36926</v>
      </c>
      <c r="G68" s="33">
        <f t="shared" si="7"/>
        <v>103.03300873350261</v>
      </c>
      <c r="H68" s="33">
        <v>4.25</v>
      </c>
      <c r="I68" s="34">
        <v>41528</v>
      </c>
      <c r="J68" s="33">
        <f t="shared" si="8"/>
        <v>1.0145483417822023</v>
      </c>
      <c r="K68" s="12">
        <v>99.721448467966567</v>
      </c>
      <c r="L68" s="12">
        <v>100.84151472650773</v>
      </c>
      <c r="M68" s="14">
        <v>0.48255183413078334</v>
      </c>
      <c r="N68" s="13">
        <f t="shared" si="0"/>
        <v>147.7244834346464</v>
      </c>
      <c r="O68" s="13">
        <f t="shared" si="1"/>
        <v>18.802781321494901</v>
      </c>
      <c r="P68" s="13">
        <f t="shared" si="2"/>
        <v>639.18727658792898</v>
      </c>
      <c r="Q68" s="13">
        <f t="shared" si="3"/>
        <v>461.78164779488935</v>
      </c>
      <c r="R68" s="13">
        <f t="shared" si="9"/>
        <v>0.38374024364014048</v>
      </c>
      <c r="S68" s="13">
        <f t="shared" si="4"/>
        <v>5.9035503192140591E-2</v>
      </c>
      <c r="T68" s="13">
        <f t="shared" si="5"/>
        <v>1.0625</v>
      </c>
      <c r="U68" s="4">
        <f t="shared" si="17"/>
        <v>0.12063795853269584</v>
      </c>
      <c r="V68" s="6">
        <f t="shared" si="15"/>
        <v>62</v>
      </c>
      <c r="W68" s="15">
        <f t="shared" si="11"/>
        <v>0.89949975966794682</v>
      </c>
      <c r="X68" s="15">
        <f t="shared" si="11"/>
        <v>2.3672113730459721</v>
      </c>
      <c r="Y68" s="15">
        <f t="shared" si="11"/>
        <v>1.1849410955450139</v>
      </c>
      <c r="Z68" s="15">
        <f t="shared" si="16"/>
        <v>-3.2247271720471531</v>
      </c>
      <c r="AA68" s="15">
        <f t="shared" si="12"/>
        <v>0.38374024364014048</v>
      </c>
      <c r="AB68" s="15">
        <f t="shared" si="13"/>
        <v>0.59460438726694631</v>
      </c>
      <c r="AC68" s="15">
        <f t="shared" si="14"/>
        <v>1.0625</v>
      </c>
      <c r="AD68" s="15">
        <f t="shared" si="18"/>
        <v>0.12063795853269584</v>
      </c>
    </row>
    <row r="69" spans="1:30" x14ac:dyDescent="0.3">
      <c r="A69" s="10" t="s">
        <v>87</v>
      </c>
      <c r="B69" s="29">
        <v>606.05420000000004</v>
      </c>
      <c r="C69" s="30">
        <v>101.688</v>
      </c>
      <c r="D69" s="31">
        <v>442.40199999999999</v>
      </c>
      <c r="E69" s="39">
        <v>125.57</v>
      </c>
      <c r="F69" s="32">
        <v>37009</v>
      </c>
      <c r="G69" s="33">
        <f t="shared" si="7"/>
        <v>103.26460001674154</v>
      </c>
      <c r="H69" s="33">
        <v>4.25</v>
      </c>
      <c r="I69" s="34">
        <v>41399</v>
      </c>
      <c r="J69" s="33">
        <f t="shared" si="8"/>
        <v>1.011396811824345</v>
      </c>
      <c r="K69" s="12">
        <v>99.442896935933163</v>
      </c>
      <c r="L69" s="12">
        <v>100.84151472650773</v>
      </c>
      <c r="M69" s="14">
        <v>0.4444242424242435</v>
      </c>
      <c r="N69" s="13">
        <f t="shared" ref="N69:N124" si="19">LN((D69/C69)/J69)*100</f>
        <v>145.89773115825389</v>
      </c>
      <c r="O69" s="13">
        <f t="shared" ref="O69:O124" si="20">LN((E69/C69)/J69)*100</f>
        <v>19.962171258984498</v>
      </c>
      <c r="P69" s="13">
        <f t="shared" ref="P69:P124" si="21">LN(B69/J69)*100</f>
        <v>639.56370635951259</v>
      </c>
      <c r="Q69" s="13">
        <f t="shared" ref="Q69:Q124" si="22">LN((K69*G69/100)/J69)*100</f>
        <v>462.03756622376659</v>
      </c>
      <c r="R69" s="13">
        <f t="shared" si="9"/>
        <v>0.89495337294467348</v>
      </c>
      <c r="S69" s="13">
        <f t="shared" ref="S69:S124" si="23">LN(L69/C69)*100</f>
        <v>-0.83591786975255411</v>
      </c>
      <c r="T69" s="13">
        <f t="shared" ref="T69:T124" si="24">H69/4</f>
        <v>1.0625</v>
      </c>
      <c r="U69" s="4">
        <f t="shared" si="17"/>
        <v>0.11110606060606087</v>
      </c>
      <c r="V69" s="6">
        <f t="shared" si="15"/>
        <v>63</v>
      </c>
      <c r="W69" s="15">
        <f t="shared" si="11"/>
        <v>-1.8267522763925115</v>
      </c>
      <c r="X69" s="15">
        <f t="shared" si="11"/>
        <v>1.1593899374895962</v>
      </c>
      <c r="Y69" s="15">
        <f t="shared" si="11"/>
        <v>0.37642977158361646</v>
      </c>
      <c r="Z69" s="15">
        <f t="shared" si="16"/>
        <v>-2.9688087431699159</v>
      </c>
      <c r="AA69" s="15">
        <f t="shared" si="12"/>
        <v>0.89495337294467348</v>
      </c>
      <c r="AB69" s="15">
        <f t="shared" si="13"/>
        <v>-0.89495337294469468</v>
      </c>
      <c r="AC69" s="15">
        <f t="shared" si="14"/>
        <v>1.0625</v>
      </c>
      <c r="AD69" s="15">
        <f t="shared" si="18"/>
        <v>0.11110606060606087</v>
      </c>
    </row>
    <row r="70" spans="1:30" x14ac:dyDescent="0.3">
      <c r="A70" s="10" t="s">
        <v>88</v>
      </c>
      <c r="B70" s="29">
        <v>611.19920000000002</v>
      </c>
      <c r="C70" s="30">
        <v>101.986</v>
      </c>
      <c r="D70" s="31">
        <v>448.065</v>
      </c>
      <c r="E70" s="39">
        <v>124.53</v>
      </c>
      <c r="F70" s="32">
        <v>37349</v>
      </c>
      <c r="G70" s="33">
        <f t="shared" ref="G70:G124" si="25">F70/F$126*100</f>
        <v>104.21328720109378</v>
      </c>
      <c r="H70" s="33">
        <v>4.25</v>
      </c>
      <c r="I70" s="34">
        <v>41561</v>
      </c>
      <c r="J70" s="33">
        <f t="shared" ref="J70:J124" si="26">I70/I$126</f>
        <v>1.015354547120259</v>
      </c>
      <c r="K70" s="12">
        <v>99.442896935933163</v>
      </c>
      <c r="L70" s="12">
        <v>101.12201963534362</v>
      </c>
      <c r="M70" s="14">
        <v>0.40945697577276324</v>
      </c>
      <c r="N70" s="13">
        <f t="shared" si="19"/>
        <v>146.48649032065418</v>
      </c>
      <c r="O70" s="13">
        <f t="shared" si="20"/>
        <v>18.447324276333202</v>
      </c>
      <c r="P70" s="13">
        <f t="shared" si="21"/>
        <v>640.01850699431998</v>
      </c>
      <c r="Q70" s="13">
        <f t="shared" si="22"/>
        <v>462.56151717986569</v>
      </c>
      <c r="R70" s="13">
        <f t="shared" ref="R70:R124" si="27">(LN(C70)-LN(C69))*100</f>
        <v>0.29262469696265114</v>
      </c>
      <c r="S70" s="13">
        <f t="shared" si="23"/>
        <v>-0.85076461032497952</v>
      </c>
      <c r="T70" s="13">
        <f t="shared" si="24"/>
        <v>1.0625</v>
      </c>
      <c r="U70" s="4">
        <f t="shared" ref="U70:U124" si="28">M70/4</f>
        <v>0.10236424394319081</v>
      </c>
      <c r="V70" s="6">
        <f t="shared" si="15"/>
        <v>64</v>
      </c>
      <c r="W70" s="15">
        <f t="shared" si="11"/>
        <v>0.58875916240029369</v>
      </c>
      <c r="X70" s="15">
        <f t="shared" si="11"/>
        <v>-1.5148469826512958</v>
      </c>
      <c r="Y70" s="15">
        <f t="shared" si="11"/>
        <v>0.45480063480738409</v>
      </c>
      <c r="Z70" s="15">
        <f t="shared" si="16"/>
        <v>-2.4448577870708164</v>
      </c>
      <c r="AA70" s="15">
        <f t="shared" si="12"/>
        <v>0.29262469696265114</v>
      </c>
      <c r="AB70" s="15">
        <f t="shared" si="13"/>
        <v>-1.484674057242541E-2</v>
      </c>
      <c r="AC70" s="15">
        <f t="shared" si="14"/>
        <v>1.0625</v>
      </c>
      <c r="AD70" s="15">
        <f t="shared" si="18"/>
        <v>0.10236424394319081</v>
      </c>
    </row>
    <row r="71" spans="1:30" x14ac:dyDescent="0.3">
      <c r="A71" s="10" t="s">
        <v>89</v>
      </c>
      <c r="B71" s="29">
        <v>614.29939999999999</v>
      </c>
      <c r="C71" s="30">
        <v>102.31100000000001</v>
      </c>
      <c r="D71" s="31">
        <v>450.928</v>
      </c>
      <c r="E71" s="39">
        <v>125.15</v>
      </c>
      <c r="F71" s="32">
        <v>37551</v>
      </c>
      <c r="G71" s="33">
        <f t="shared" si="25"/>
        <v>104.77691899885599</v>
      </c>
      <c r="H71" s="33">
        <v>4.25</v>
      </c>
      <c r="I71" s="34">
        <v>41753</v>
      </c>
      <c r="J71" s="33">
        <f t="shared" si="26"/>
        <v>1.0200451963598607</v>
      </c>
      <c r="K71" s="12">
        <v>99.442896935933163</v>
      </c>
      <c r="L71" s="12">
        <v>101.26227208976158</v>
      </c>
      <c r="M71" s="14">
        <v>1.1941594202898564</v>
      </c>
      <c r="N71" s="13">
        <f t="shared" si="19"/>
        <v>146.34435509952655</v>
      </c>
      <c r="O71" s="13">
        <f t="shared" si="20"/>
        <v>18.164888734784288</v>
      </c>
      <c r="P71" s="13">
        <f t="shared" si="21"/>
        <v>640.06354949766933</v>
      </c>
      <c r="Q71" s="13">
        <f t="shared" si="22"/>
        <v>462.6399965890455</v>
      </c>
      <c r="R71" s="13">
        <f t="shared" si="27"/>
        <v>0.31816450967063759</v>
      </c>
      <c r="S71" s="13">
        <f t="shared" si="23"/>
        <v>-1.0303289592078779</v>
      </c>
      <c r="T71" s="13">
        <f t="shared" si="24"/>
        <v>1.0625</v>
      </c>
      <c r="U71" s="4">
        <f t="shared" si="28"/>
        <v>0.29853985507246411</v>
      </c>
      <c r="V71" s="6">
        <f t="shared" si="15"/>
        <v>65</v>
      </c>
      <c r="W71" s="15">
        <f t="shared" ref="W71:Y124" si="29">N71-N70</f>
        <v>-0.14213522112763144</v>
      </c>
      <c r="X71" s="15">
        <f t="shared" si="29"/>
        <v>-0.2824355415489137</v>
      </c>
      <c r="Y71" s="15">
        <f t="shared" si="29"/>
        <v>4.5042503349350227E-2</v>
      </c>
      <c r="Z71" s="15">
        <f t="shared" si="16"/>
        <v>-2.3663783778910101</v>
      </c>
      <c r="AA71" s="15">
        <f t="shared" ref="AA71:AA124" si="30">R71</f>
        <v>0.31816450967063759</v>
      </c>
      <c r="AB71" s="15">
        <f t="shared" ref="AB71:AB124" si="31">S71-S70</f>
        <v>-0.17956434888289841</v>
      </c>
      <c r="AC71" s="15">
        <f t="shared" ref="AC71:AC124" si="32">T71</f>
        <v>1.0625</v>
      </c>
      <c r="AD71" s="15">
        <f t="shared" si="18"/>
        <v>0.29853985507246411</v>
      </c>
    </row>
    <row r="72" spans="1:30" x14ac:dyDescent="0.3">
      <c r="A72" s="10" t="s">
        <v>90</v>
      </c>
      <c r="B72" s="29">
        <v>618.25710000000004</v>
      </c>
      <c r="C72" s="30">
        <v>102.68899999999999</v>
      </c>
      <c r="D72" s="31">
        <v>455.39</v>
      </c>
      <c r="E72" s="39">
        <v>127.99</v>
      </c>
      <c r="F72" s="32">
        <v>37617</v>
      </c>
      <c r="G72" s="33">
        <f t="shared" si="25"/>
        <v>104.96107592287731</v>
      </c>
      <c r="H72" s="33">
        <v>4.25</v>
      </c>
      <c r="I72" s="34">
        <v>41646</v>
      </c>
      <c r="J72" s="33">
        <f t="shared" si="26"/>
        <v>1.0174311366273743</v>
      </c>
      <c r="K72" s="12">
        <v>99.442896935933163</v>
      </c>
      <c r="L72" s="12">
        <v>101.68302945301544</v>
      </c>
      <c r="M72" s="14">
        <v>1.2274726807719132</v>
      </c>
      <c r="N72" s="13">
        <f t="shared" si="19"/>
        <v>147.21682345007002</v>
      </c>
      <c r="O72" s="13">
        <f t="shared" si="20"/>
        <v>20.296617569746843</v>
      </c>
      <c r="P72" s="13">
        <f t="shared" si="21"/>
        <v>640.96234333090911</v>
      </c>
      <c r="Q72" s="13">
        <f t="shared" si="22"/>
        <v>463.07220121702176</v>
      </c>
      <c r="R72" s="13">
        <f t="shared" si="27"/>
        <v>0.36878090575402922</v>
      </c>
      <c r="S72" s="13">
        <f t="shared" si="23"/>
        <v>-0.98445826877704057</v>
      </c>
      <c r="T72" s="13">
        <f t="shared" si="24"/>
        <v>1.0625</v>
      </c>
      <c r="U72" s="4">
        <f t="shared" si="28"/>
        <v>0.3068681701929783</v>
      </c>
      <c r="V72" s="6">
        <f t="shared" ref="V72:V124" si="33">V71+1</f>
        <v>66</v>
      </c>
      <c r="W72" s="15">
        <f t="shared" si="29"/>
        <v>0.87246835054347116</v>
      </c>
      <c r="X72" s="15">
        <f t="shared" si="29"/>
        <v>2.1317288349625549</v>
      </c>
      <c r="Y72" s="15">
        <f t="shared" si="29"/>
        <v>0.89879383323977891</v>
      </c>
      <c r="Z72" s="15">
        <f t="shared" ref="Z72:Z124" si="34">Q72-Q$83</f>
        <v>-1.9341737499147484</v>
      </c>
      <c r="AA72" s="15">
        <f t="shared" si="30"/>
        <v>0.36878090575402922</v>
      </c>
      <c r="AB72" s="15">
        <f t="shared" si="31"/>
        <v>4.5870690430837358E-2</v>
      </c>
      <c r="AC72" s="15">
        <f t="shared" si="32"/>
        <v>1.0625</v>
      </c>
      <c r="AD72" s="15">
        <f t="shared" ref="AD72:AD124" si="35">M72/4</f>
        <v>0.3068681701929783</v>
      </c>
    </row>
    <row r="73" spans="1:30" x14ac:dyDescent="0.3">
      <c r="A73" s="10" t="s">
        <v>91</v>
      </c>
      <c r="B73" s="29">
        <v>622.21479999999997</v>
      </c>
      <c r="C73" s="30">
        <v>102.679</v>
      </c>
      <c r="D73" s="31">
        <v>456.40199999999999</v>
      </c>
      <c r="E73" s="39">
        <v>130.31</v>
      </c>
      <c r="F73" s="32">
        <v>37731</v>
      </c>
      <c r="G73" s="33">
        <f t="shared" si="25"/>
        <v>105.27916515527778</v>
      </c>
      <c r="H73" s="33">
        <v>4.25</v>
      </c>
      <c r="I73" s="34">
        <v>41604</v>
      </c>
      <c r="J73" s="33">
        <f t="shared" si="26"/>
        <v>1.0164050571062115</v>
      </c>
      <c r="K73" s="12">
        <v>99.721448467966567</v>
      </c>
      <c r="L73" s="12">
        <v>102.38429172510519</v>
      </c>
      <c r="M73" s="14">
        <v>1.5799806334016868</v>
      </c>
      <c r="N73" s="13">
        <f t="shared" si="19"/>
        <v>147.54944351793097</v>
      </c>
      <c r="O73" s="13">
        <f t="shared" si="20"/>
        <v>22.203666223685858</v>
      </c>
      <c r="P73" s="13">
        <f t="shared" si="21"/>
        <v>641.70134227850701</v>
      </c>
      <c r="Q73" s="13">
        <f t="shared" si="22"/>
        <v>463.7554187742511</v>
      </c>
      <c r="R73" s="13">
        <f t="shared" si="27"/>
        <v>-9.7386155661460805E-3</v>
      </c>
      <c r="S73" s="13">
        <f t="shared" si="23"/>
        <v>-0.28743172443474163</v>
      </c>
      <c r="T73" s="13">
        <f t="shared" si="24"/>
        <v>1.0625</v>
      </c>
      <c r="U73" s="4">
        <f t="shared" si="28"/>
        <v>0.3949951583504217</v>
      </c>
      <c r="V73" s="6">
        <f t="shared" si="33"/>
        <v>67</v>
      </c>
      <c r="W73" s="15">
        <f t="shared" si="29"/>
        <v>0.33262006786094389</v>
      </c>
      <c r="X73" s="15">
        <f t="shared" si="29"/>
        <v>1.9070486539390146</v>
      </c>
      <c r="Y73" s="15">
        <f t="shared" si="29"/>
        <v>0.73899894759790641</v>
      </c>
      <c r="Z73" s="15">
        <f t="shared" si="34"/>
        <v>-1.2509561926854076</v>
      </c>
      <c r="AA73" s="15">
        <f t="shared" si="30"/>
        <v>-9.7386155661460805E-3</v>
      </c>
      <c r="AB73" s="15">
        <f t="shared" si="31"/>
        <v>0.69702654434229894</v>
      </c>
      <c r="AC73" s="15">
        <f t="shared" si="32"/>
        <v>1.0625</v>
      </c>
      <c r="AD73" s="15">
        <f t="shared" si="35"/>
        <v>0.3949951583504217</v>
      </c>
    </row>
    <row r="74" spans="1:30" x14ac:dyDescent="0.3">
      <c r="A74" s="10" t="s">
        <v>92</v>
      </c>
      <c r="B74" s="29">
        <v>620.76369999999997</v>
      </c>
      <c r="C74" s="30">
        <v>102.959</v>
      </c>
      <c r="D74" s="31">
        <v>461.06200000000001</v>
      </c>
      <c r="E74" s="39">
        <v>128.69999999999999</v>
      </c>
      <c r="F74" s="32">
        <v>37669</v>
      </c>
      <c r="G74" s="33">
        <f t="shared" si="25"/>
        <v>105.1061692569547</v>
      </c>
      <c r="H74" s="33">
        <v>4.25</v>
      </c>
      <c r="I74" s="34">
        <v>41489</v>
      </c>
      <c r="J74" s="33">
        <f t="shared" si="26"/>
        <v>1.0135955536554082</v>
      </c>
      <c r="K74" s="12">
        <v>99.721448467966567</v>
      </c>
      <c r="L74" s="12">
        <v>103.36605890603086</v>
      </c>
      <c r="M74" s="14">
        <v>1.7692063492063499</v>
      </c>
      <c r="N74" s="13">
        <f t="shared" si="19"/>
        <v>148.56977101317631</v>
      </c>
      <c r="O74" s="13">
        <f t="shared" si="20"/>
        <v>20.964930054158486</v>
      </c>
      <c r="P74" s="13">
        <f t="shared" si="21"/>
        <v>641.74465308917524</v>
      </c>
      <c r="Q74" s="13">
        <f t="shared" si="22"/>
        <v>463.86776096675106</v>
      </c>
      <c r="R74" s="13">
        <f t="shared" si="27"/>
        <v>0.27232337704123921</v>
      </c>
      <c r="S74" s="13">
        <f t="shared" si="23"/>
        <v>0.39458070321401145</v>
      </c>
      <c r="T74" s="13">
        <f t="shared" si="24"/>
        <v>1.0625</v>
      </c>
      <c r="U74" s="4">
        <f t="shared" si="28"/>
        <v>0.44230158730158747</v>
      </c>
      <c r="V74" s="6">
        <f t="shared" si="33"/>
        <v>68</v>
      </c>
      <c r="W74" s="15">
        <f t="shared" si="29"/>
        <v>1.0203274952453398</v>
      </c>
      <c r="X74" s="15">
        <f t="shared" si="29"/>
        <v>-1.2387361695273711</v>
      </c>
      <c r="Y74" s="15">
        <f t="shared" si="29"/>
        <v>4.331081066823117E-2</v>
      </c>
      <c r="Z74" s="15">
        <f t="shared" si="34"/>
        <v>-1.1386140001854415</v>
      </c>
      <c r="AA74" s="15">
        <f t="shared" si="30"/>
        <v>0.27232337704123921</v>
      </c>
      <c r="AB74" s="15">
        <f t="shared" si="31"/>
        <v>0.68201242764875314</v>
      </c>
      <c r="AC74" s="15">
        <f t="shared" si="32"/>
        <v>1.0625</v>
      </c>
      <c r="AD74" s="15">
        <f t="shared" si="35"/>
        <v>0.44230158730158747</v>
      </c>
    </row>
    <row r="75" spans="1:30" x14ac:dyDescent="0.3">
      <c r="A75" s="10" t="s">
        <v>93</v>
      </c>
      <c r="B75" s="29">
        <v>616.74</v>
      </c>
      <c r="C75" s="30">
        <v>103.172</v>
      </c>
      <c r="D75" s="31">
        <v>463.41800000000001</v>
      </c>
      <c r="E75" s="39">
        <v>129.19</v>
      </c>
      <c r="F75" s="32">
        <v>38142</v>
      </c>
      <c r="G75" s="33">
        <f t="shared" si="25"/>
        <v>106.42596054577416</v>
      </c>
      <c r="H75" s="33">
        <v>4.25</v>
      </c>
      <c r="I75" s="34">
        <v>41846</v>
      </c>
      <c r="J75" s="33">
        <f t="shared" si="26"/>
        <v>1.0223172295852929</v>
      </c>
      <c r="K75" s="12">
        <v>99.721448467966567</v>
      </c>
      <c r="L75" s="12">
        <v>103.08555399719495</v>
      </c>
      <c r="M75" s="14">
        <v>2.05769778530648</v>
      </c>
      <c r="N75" s="13">
        <f t="shared" si="19"/>
        <v>148.01601117855751</v>
      </c>
      <c r="O75" s="13">
        <f t="shared" si="20"/>
        <v>20.281484618199698</v>
      </c>
      <c r="P75" s="13">
        <f t="shared" si="21"/>
        <v>640.23756968673365</v>
      </c>
      <c r="Q75" s="13">
        <f t="shared" si="22"/>
        <v>464.2588290765537</v>
      </c>
      <c r="R75" s="13">
        <f t="shared" si="27"/>
        <v>0.20666476736721506</v>
      </c>
      <c r="S75" s="13">
        <f t="shared" si="23"/>
        <v>-8.3823361803164895E-2</v>
      </c>
      <c r="T75" s="13">
        <f t="shared" si="24"/>
        <v>1.0625</v>
      </c>
      <c r="U75" s="4">
        <f t="shared" si="28"/>
        <v>0.51442444632661999</v>
      </c>
      <c r="V75" s="6">
        <f t="shared" si="33"/>
        <v>69</v>
      </c>
      <c r="W75" s="15">
        <f t="shared" si="29"/>
        <v>-0.55375983461880196</v>
      </c>
      <c r="X75" s="15">
        <f t="shared" si="29"/>
        <v>-0.68344543595878804</v>
      </c>
      <c r="Y75" s="15">
        <f t="shared" si="29"/>
        <v>-1.5070834024415944</v>
      </c>
      <c r="Z75" s="15">
        <f t="shared" si="34"/>
        <v>-0.74754589038280983</v>
      </c>
      <c r="AA75" s="15">
        <f t="shared" si="30"/>
        <v>0.20666476736721506</v>
      </c>
      <c r="AB75" s="15">
        <f t="shared" si="31"/>
        <v>-0.47840406501717636</v>
      </c>
      <c r="AC75" s="15">
        <f t="shared" si="32"/>
        <v>1.0625</v>
      </c>
      <c r="AD75" s="15">
        <f t="shared" si="35"/>
        <v>0.51442444632661999</v>
      </c>
    </row>
    <row r="76" spans="1:30" x14ac:dyDescent="0.3">
      <c r="A76" s="10" t="s">
        <v>94</v>
      </c>
      <c r="B76" s="29">
        <v>606.9117</v>
      </c>
      <c r="C76" s="30">
        <v>103.608</v>
      </c>
      <c r="D76" s="31">
        <v>463.40699999999998</v>
      </c>
      <c r="E76" s="39">
        <v>127.57</v>
      </c>
      <c r="F76" s="32">
        <v>38033</v>
      </c>
      <c r="G76" s="33">
        <f t="shared" si="25"/>
        <v>106.12182259549652</v>
      </c>
      <c r="H76" s="33">
        <v>4.25</v>
      </c>
      <c r="I76" s="34">
        <v>41771</v>
      </c>
      <c r="J76" s="33">
        <f t="shared" si="26"/>
        <v>1.0204849447260733</v>
      </c>
      <c r="K76" s="12">
        <v>99.721448467966567</v>
      </c>
      <c r="L76" s="12">
        <v>104.20757363253857</v>
      </c>
      <c r="M76" s="14">
        <v>3.7607090007627733</v>
      </c>
      <c r="N76" s="13">
        <f t="shared" si="19"/>
        <v>147.77132203848348</v>
      </c>
      <c r="O76" s="13">
        <f t="shared" si="20"/>
        <v>18.777273631066681</v>
      </c>
      <c r="P76" s="13">
        <f t="shared" si="21"/>
        <v>638.8105360637295</v>
      </c>
      <c r="Q76" s="13">
        <f t="shared" si="22"/>
        <v>464.15203515701347</v>
      </c>
      <c r="R76" s="13">
        <f t="shared" si="27"/>
        <v>0.42170485166224125</v>
      </c>
      <c r="S76" s="13">
        <f t="shared" si="23"/>
        <v>0.57702633702684225</v>
      </c>
      <c r="T76" s="13">
        <f t="shared" si="24"/>
        <v>1.0625</v>
      </c>
      <c r="U76" s="4">
        <f t="shared" si="28"/>
        <v>0.94017725019069331</v>
      </c>
      <c r="V76" s="6">
        <f t="shared" si="33"/>
        <v>70</v>
      </c>
      <c r="W76" s="15">
        <f t="shared" si="29"/>
        <v>-0.24468914007402986</v>
      </c>
      <c r="X76" s="15">
        <f t="shared" si="29"/>
        <v>-1.5042109871330176</v>
      </c>
      <c r="Y76" s="15">
        <f t="shared" si="29"/>
        <v>-1.4270336230041494</v>
      </c>
      <c r="Z76" s="15">
        <f t="shared" si="34"/>
        <v>-0.85433980992303304</v>
      </c>
      <c r="AA76" s="15">
        <f t="shared" si="30"/>
        <v>0.42170485166224125</v>
      </c>
      <c r="AB76" s="15">
        <f t="shared" si="31"/>
        <v>0.6608496988300071</v>
      </c>
      <c r="AC76" s="15">
        <f t="shared" si="32"/>
        <v>1.0625</v>
      </c>
      <c r="AD76" s="15">
        <f t="shared" si="35"/>
        <v>0.94017725019069331</v>
      </c>
    </row>
    <row r="77" spans="1:30" x14ac:dyDescent="0.3">
      <c r="A77" s="10" t="s">
        <v>95</v>
      </c>
      <c r="B77" s="29">
        <v>578.48230000000001</v>
      </c>
      <c r="C77" s="30">
        <v>104.379</v>
      </c>
      <c r="D77" s="31">
        <v>466.88600000000002</v>
      </c>
      <c r="E77" s="39">
        <v>117.52</v>
      </c>
      <c r="F77" s="32">
        <v>37922</v>
      </c>
      <c r="G77" s="33">
        <f t="shared" si="25"/>
        <v>105.81210413236977</v>
      </c>
      <c r="H77" s="33">
        <v>3.1667000000000001</v>
      </c>
      <c r="I77" s="34">
        <v>41684</v>
      </c>
      <c r="J77" s="33">
        <f t="shared" si="26"/>
        <v>1.0183594942893788</v>
      </c>
      <c r="K77" s="12">
        <v>100</v>
      </c>
      <c r="L77" s="12">
        <v>106.17110799438991</v>
      </c>
      <c r="M77" s="14">
        <v>3.3340007215007232</v>
      </c>
      <c r="N77" s="13">
        <f t="shared" si="19"/>
        <v>147.98636171311733</v>
      </c>
      <c r="O77" s="13">
        <f t="shared" si="20"/>
        <v>10.038703247695919</v>
      </c>
      <c r="P77" s="13">
        <f t="shared" si="21"/>
        <v>634.22149561970593</v>
      </c>
      <c r="Q77" s="13">
        <f t="shared" si="22"/>
        <v>464.34719250696793</v>
      </c>
      <c r="R77" s="13">
        <f t="shared" si="27"/>
        <v>0.74139588687058833</v>
      </c>
      <c r="S77" s="13">
        <f t="shared" si="23"/>
        <v>1.7023513221252198</v>
      </c>
      <c r="T77" s="13">
        <f t="shared" si="24"/>
        <v>0.79167500000000002</v>
      </c>
      <c r="U77" s="4">
        <f t="shared" si="28"/>
        <v>0.83350018037518081</v>
      </c>
      <c r="V77" s="6">
        <f t="shared" si="33"/>
        <v>71</v>
      </c>
      <c r="W77" s="15">
        <f t="shared" si="29"/>
        <v>0.2150396746338572</v>
      </c>
      <c r="X77" s="15">
        <f t="shared" si="29"/>
        <v>-8.738570383370762</v>
      </c>
      <c r="Y77" s="15">
        <f t="shared" si="29"/>
        <v>-4.589040444023567</v>
      </c>
      <c r="Z77" s="15">
        <f t="shared" si="34"/>
        <v>-0.6591824599685765</v>
      </c>
      <c r="AA77" s="15">
        <f t="shared" si="30"/>
        <v>0.74139588687058833</v>
      </c>
      <c r="AB77" s="15">
        <f t="shared" si="31"/>
        <v>1.1253249850983775</v>
      </c>
      <c r="AC77" s="15">
        <f t="shared" si="32"/>
        <v>0.79167500000000002</v>
      </c>
      <c r="AD77" s="15">
        <f t="shared" si="35"/>
        <v>0.83350018037518081</v>
      </c>
    </row>
    <row r="78" spans="1:30" x14ac:dyDescent="0.3">
      <c r="A78" s="10" t="s">
        <v>96</v>
      </c>
      <c r="B78" s="29">
        <v>579.4058</v>
      </c>
      <c r="C78" s="30">
        <v>104.749</v>
      </c>
      <c r="D78" s="31">
        <v>468.00599999999997</v>
      </c>
      <c r="E78" s="39">
        <v>117.65</v>
      </c>
      <c r="F78" s="32">
        <v>37783</v>
      </c>
      <c r="G78" s="33">
        <f t="shared" si="25"/>
        <v>105.42425848935517</v>
      </c>
      <c r="H78" s="33">
        <v>1.75</v>
      </c>
      <c r="I78" s="34">
        <v>41602</v>
      </c>
      <c r="J78" s="33">
        <f t="shared" si="26"/>
        <v>1.0163561961766323</v>
      </c>
      <c r="K78" s="12">
        <v>100</v>
      </c>
      <c r="L78" s="12">
        <v>106.73211781206172</v>
      </c>
      <c r="M78" s="14">
        <v>2.9141212121212132</v>
      </c>
      <c r="N78" s="13">
        <f t="shared" si="19"/>
        <v>148.06902296278602</v>
      </c>
      <c r="O78" s="13">
        <f t="shared" si="20"/>
        <v>9.9923228452946464</v>
      </c>
      <c r="P78" s="13">
        <f t="shared" si="21"/>
        <v>634.57792211375613</v>
      </c>
      <c r="Q78" s="13">
        <f t="shared" si="22"/>
        <v>464.17688915676996</v>
      </c>
      <c r="R78" s="13">
        <f t="shared" si="27"/>
        <v>0.35385064273070199</v>
      </c>
      <c r="S78" s="13">
        <f t="shared" si="23"/>
        <v>1.8755111218182301</v>
      </c>
      <c r="T78" s="13">
        <f t="shared" si="24"/>
        <v>0.4375</v>
      </c>
      <c r="U78" s="4">
        <f t="shared" si="28"/>
        <v>0.72853030303030331</v>
      </c>
      <c r="V78" s="6">
        <f t="shared" si="33"/>
        <v>72</v>
      </c>
      <c r="W78" s="15">
        <f t="shared" si="29"/>
        <v>8.2661249668689152E-2</v>
      </c>
      <c r="X78" s="15">
        <f t="shared" si="29"/>
        <v>-4.6380402401272391E-2</v>
      </c>
      <c r="Y78" s="15">
        <f t="shared" si="29"/>
        <v>0.35642649405019711</v>
      </c>
      <c r="Z78" s="15">
        <f t="shared" si="34"/>
        <v>-0.82948581016654543</v>
      </c>
      <c r="AA78" s="15">
        <f t="shared" si="30"/>
        <v>0.35385064273070199</v>
      </c>
      <c r="AB78" s="15">
        <f t="shared" si="31"/>
        <v>0.17315979969301032</v>
      </c>
      <c r="AC78" s="15">
        <f t="shared" si="32"/>
        <v>0.4375</v>
      </c>
      <c r="AD78" s="15">
        <f t="shared" si="35"/>
        <v>0.72853030303030331</v>
      </c>
    </row>
    <row r="79" spans="1:30" x14ac:dyDescent="0.3">
      <c r="A79" s="10" t="s">
        <v>97</v>
      </c>
      <c r="B79" s="29">
        <v>582.63789999999995</v>
      </c>
      <c r="C79" s="30">
        <v>105.3</v>
      </c>
      <c r="D79" s="31">
        <v>467.47399999999999</v>
      </c>
      <c r="E79" s="39">
        <v>117.81</v>
      </c>
      <c r="F79" s="32">
        <v>37540</v>
      </c>
      <c r="G79" s="33">
        <f t="shared" si="25"/>
        <v>104.74622617818579</v>
      </c>
      <c r="H79" s="33">
        <v>1.125</v>
      </c>
      <c r="I79" s="34">
        <v>41519</v>
      </c>
      <c r="J79" s="33">
        <f t="shared" si="26"/>
        <v>1.014328467599096</v>
      </c>
      <c r="K79" s="12">
        <v>100</v>
      </c>
      <c r="L79" s="12">
        <v>107.57363253856944</v>
      </c>
      <c r="M79" s="14">
        <v>1.581251333207853</v>
      </c>
      <c r="N79" s="13">
        <f t="shared" si="19"/>
        <v>147.63035278113202</v>
      </c>
      <c r="O79" s="13">
        <f t="shared" si="20"/>
        <v>9.8032952860438378</v>
      </c>
      <c r="P79" s="13">
        <f t="shared" si="21"/>
        <v>635.33391103615554</v>
      </c>
      <c r="Q79" s="13">
        <f t="shared" si="22"/>
        <v>463.7313745957041</v>
      </c>
      <c r="R79" s="13">
        <f t="shared" si="27"/>
        <v>0.52464069226303423</v>
      </c>
      <c r="S79" s="13">
        <f t="shared" si="23"/>
        <v>2.1362147801121938</v>
      </c>
      <c r="T79" s="13">
        <f t="shared" si="24"/>
        <v>0.28125</v>
      </c>
      <c r="U79" s="4">
        <f t="shared" si="28"/>
        <v>0.39531283330196326</v>
      </c>
      <c r="V79" s="6">
        <f t="shared" si="33"/>
        <v>73</v>
      </c>
      <c r="W79" s="15">
        <f t="shared" si="29"/>
        <v>-0.43867018165400395</v>
      </c>
      <c r="X79" s="15">
        <f t="shared" si="29"/>
        <v>-0.18902755925080861</v>
      </c>
      <c r="Y79" s="15">
        <f t="shared" si="29"/>
        <v>0.75598892239941051</v>
      </c>
      <c r="Z79" s="15">
        <f t="shared" si="34"/>
        <v>-1.2750003712324087</v>
      </c>
      <c r="AA79" s="15">
        <f t="shared" si="30"/>
        <v>0.52464069226303423</v>
      </c>
      <c r="AB79" s="15">
        <f t="shared" si="31"/>
        <v>0.26070365829396369</v>
      </c>
      <c r="AC79" s="15">
        <f t="shared" si="32"/>
        <v>0.28125</v>
      </c>
      <c r="AD79" s="15">
        <f t="shared" si="35"/>
        <v>0.39531283330196326</v>
      </c>
    </row>
    <row r="80" spans="1:30" x14ac:dyDescent="0.3">
      <c r="A80" s="10" t="s">
        <v>98</v>
      </c>
      <c r="B80" s="29">
        <v>586.92539999999997</v>
      </c>
      <c r="C80" s="30">
        <v>105.55800000000001</v>
      </c>
      <c r="D80" s="31">
        <v>467.291</v>
      </c>
      <c r="E80" s="39">
        <v>117.34</v>
      </c>
      <c r="F80" s="32">
        <v>37992</v>
      </c>
      <c r="G80" s="33">
        <f t="shared" si="25"/>
        <v>106.00742208208935</v>
      </c>
      <c r="H80" s="33">
        <v>1</v>
      </c>
      <c r="I80" s="34">
        <v>41989</v>
      </c>
      <c r="J80" s="33">
        <f t="shared" si="26"/>
        <v>1.0258107860502046</v>
      </c>
      <c r="K80" s="12">
        <v>100</v>
      </c>
      <c r="L80" s="12">
        <v>107.01262272089762</v>
      </c>
      <c r="M80" s="14">
        <v>1.4384220779220769</v>
      </c>
      <c r="N80" s="13">
        <f t="shared" si="19"/>
        <v>146.22083143727477</v>
      </c>
      <c r="O80" s="13">
        <f t="shared" si="20"/>
        <v>8.0331827925838173</v>
      </c>
      <c r="P80" s="13">
        <f t="shared" si="21"/>
        <v>634.94144141825097</v>
      </c>
      <c r="Q80" s="13">
        <f t="shared" si="22"/>
        <v>463.80258006162467</v>
      </c>
      <c r="R80" s="13">
        <f t="shared" si="27"/>
        <v>0.24471457450347955</v>
      </c>
      <c r="S80" s="13">
        <f t="shared" si="23"/>
        <v>1.3686231973288352</v>
      </c>
      <c r="T80" s="13">
        <f t="shared" si="24"/>
        <v>0.25</v>
      </c>
      <c r="U80" s="4">
        <f t="shared" si="28"/>
        <v>0.35960551948051922</v>
      </c>
      <c r="V80" s="6">
        <f t="shared" si="33"/>
        <v>74</v>
      </c>
      <c r="W80" s="15">
        <f t="shared" si="29"/>
        <v>-1.40952134385725</v>
      </c>
      <c r="X80" s="15">
        <f t="shared" si="29"/>
        <v>-1.7701124934600205</v>
      </c>
      <c r="Y80" s="15">
        <f t="shared" si="29"/>
        <v>-0.3924696179045668</v>
      </c>
      <c r="Z80" s="15">
        <f t="shared" si="34"/>
        <v>-1.2037949053118382</v>
      </c>
      <c r="AA80" s="15">
        <f t="shared" si="30"/>
        <v>0.24471457450347955</v>
      </c>
      <c r="AB80" s="15">
        <f t="shared" si="31"/>
        <v>-0.76759158278335859</v>
      </c>
      <c r="AC80" s="15">
        <f t="shared" si="32"/>
        <v>0.25</v>
      </c>
      <c r="AD80" s="15">
        <f t="shared" si="35"/>
        <v>0.35960551948051922</v>
      </c>
    </row>
    <row r="81" spans="1:30" x14ac:dyDescent="0.3">
      <c r="A81" s="10" t="s">
        <v>99</v>
      </c>
      <c r="B81" s="29">
        <v>591.6585</v>
      </c>
      <c r="C81" s="30">
        <v>105.66200000000001</v>
      </c>
      <c r="D81" s="31">
        <v>472.61099999999999</v>
      </c>
      <c r="E81" s="39">
        <v>118.24</v>
      </c>
      <c r="F81" s="32">
        <v>37285</v>
      </c>
      <c r="G81" s="33">
        <f t="shared" si="25"/>
        <v>104.03471078992159</v>
      </c>
      <c r="H81" s="33">
        <v>1</v>
      </c>
      <c r="I81" s="34">
        <v>40871</v>
      </c>
      <c r="J81" s="33">
        <f t="shared" si="26"/>
        <v>0.9984975264154401</v>
      </c>
      <c r="K81" s="12">
        <v>100</v>
      </c>
      <c r="L81" s="12">
        <v>108.13464235624124</v>
      </c>
      <c r="M81" s="14">
        <v>1.1601086956521733</v>
      </c>
      <c r="N81" s="13">
        <f t="shared" si="19"/>
        <v>149.95309232129765</v>
      </c>
      <c r="O81" s="13">
        <f t="shared" si="20"/>
        <v>11.397474043368167</v>
      </c>
      <c r="P81" s="13">
        <f t="shared" si="21"/>
        <v>638.44332137590914</v>
      </c>
      <c r="Q81" s="13">
        <f t="shared" si="22"/>
        <v>464.6228204481942</v>
      </c>
      <c r="R81" s="13">
        <f t="shared" si="27"/>
        <v>9.8475531109176728E-2</v>
      </c>
      <c r="S81" s="13">
        <f t="shared" si="23"/>
        <v>2.3131818941068856</v>
      </c>
      <c r="T81" s="13">
        <f t="shared" si="24"/>
        <v>0.25</v>
      </c>
      <c r="U81" s="4">
        <f t="shared" si="28"/>
        <v>0.29002717391304333</v>
      </c>
      <c r="V81" s="6">
        <f t="shared" si="33"/>
        <v>75</v>
      </c>
      <c r="W81" s="15">
        <f t="shared" si="29"/>
        <v>3.7322608840228781</v>
      </c>
      <c r="X81" s="15">
        <f t="shared" si="29"/>
        <v>3.3642912507843494</v>
      </c>
      <c r="Y81" s="15">
        <f t="shared" si="29"/>
        <v>3.5018799576581614</v>
      </c>
      <c r="Z81" s="15">
        <f t="shared" si="34"/>
        <v>-0.38355451874230084</v>
      </c>
      <c r="AA81" s="15">
        <f t="shared" si="30"/>
        <v>9.8475531109176728E-2</v>
      </c>
      <c r="AB81" s="15">
        <f t="shared" si="31"/>
        <v>0.94455869677805038</v>
      </c>
      <c r="AC81" s="15">
        <f t="shared" si="32"/>
        <v>0.25</v>
      </c>
      <c r="AD81" s="15">
        <f t="shared" si="35"/>
        <v>0.29002717391304333</v>
      </c>
    </row>
    <row r="82" spans="1:30" x14ac:dyDescent="0.3">
      <c r="A82" s="10" t="s">
        <v>100</v>
      </c>
      <c r="B82" s="29">
        <v>604.98230000000001</v>
      </c>
      <c r="C82" s="30">
        <v>105.05500000000001</v>
      </c>
      <c r="D82" s="31">
        <v>476.41300000000001</v>
      </c>
      <c r="E82" s="39">
        <v>126.43</v>
      </c>
      <c r="F82" s="32">
        <v>37315</v>
      </c>
      <c r="G82" s="33">
        <f t="shared" si="25"/>
        <v>104.11841848265854</v>
      </c>
      <c r="H82" s="33">
        <v>1</v>
      </c>
      <c r="I82" s="34">
        <v>40776</v>
      </c>
      <c r="J82" s="33">
        <f t="shared" si="26"/>
        <v>0.99617663226042874</v>
      </c>
      <c r="K82" s="12">
        <v>100</v>
      </c>
      <c r="L82" s="12">
        <v>107.85413744740535</v>
      </c>
      <c r="M82" s="14">
        <v>1.5593441558441565</v>
      </c>
      <c r="N82" s="13">
        <f t="shared" si="19"/>
        <v>151.56317980548749</v>
      </c>
      <c r="O82" s="13">
        <f t="shared" si="20"/>
        <v>18.903546827656374</v>
      </c>
      <c r="P82" s="13">
        <f t="shared" si="21"/>
        <v>640.90298968982938</v>
      </c>
      <c r="Q82" s="13">
        <f t="shared" si="22"/>
        <v>464.93595861334586</v>
      </c>
      <c r="R82" s="13">
        <f t="shared" si="27"/>
        <v>-0.5761297655043407</v>
      </c>
      <c r="S82" s="13">
        <f t="shared" si="23"/>
        <v>2.6295712538426983</v>
      </c>
      <c r="T82" s="13">
        <f t="shared" si="24"/>
        <v>0.25</v>
      </c>
      <c r="U82" s="4">
        <f t="shared" si="28"/>
        <v>0.38983603896103913</v>
      </c>
      <c r="V82" s="6">
        <f t="shared" si="33"/>
        <v>76</v>
      </c>
      <c r="W82" s="15">
        <f t="shared" si="29"/>
        <v>1.6100874841898474</v>
      </c>
      <c r="X82" s="15">
        <f t="shared" si="29"/>
        <v>7.5060727842882073</v>
      </c>
      <c r="Y82" s="15">
        <f t="shared" si="29"/>
        <v>2.4596683139202469</v>
      </c>
      <c r="Z82" s="15">
        <f t="shared" si="34"/>
        <v>-7.0416353590644576E-2</v>
      </c>
      <c r="AA82" s="15">
        <f t="shared" si="30"/>
        <v>-0.5761297655043407</v>
      </c>
      <c r="AB82" s="15">
        <f t="shared" si="31"/>
        <v>0.31638935973581273</v>
      </c>
      <c r="AC82" s="15">
        <f t="shared" si="32"/>
        <v>0.25</v>
      </c>
      <c r="AD82" s="15">
        <f t="shared" si="35"/>
        <v>0.38983603896103913</v>
      </c>
    </row>
    <row r="83" spans="1:30" x14ac:dyDescent="0.3">
      <c r="A83" s="10" t="s">
        <v>100</v>
      </c>
      <c r="B83" s="29">
        <v>609.99530000000004</v>
      </c>
      <c r="C83" s="30">
        <v>105.887</v>
      </c>
      <c r="D83" s="31">
        <v>480.43400000000003</v>
      </c>
      <c r="E83" s="39">
        <v>127.59</v>
      </c>
      <c r="F83" s="32">
        <v>37377</v>
      </c>
      <c r="G83" s="33">
        <f t="shared" si="25"/>
        <v>104.29141438098162</v>
      </c>
      <c r="H83" s="33">
        <v>1</v>
      </c>
      <c r="I83" s="34">
        <v>40815</v>
      </c>
      <c r="J83" s="33">
        <f t="shared" si="26"/>
        <v>0.99712942038722285</v>
      </c>
      <c r="K83" s="12">
        <v>100</v>
      </c>
      <c r="L83" s="12">
        <v>108.69565217391303</v>
      </c>
      <c r="M83" s="14">
        <v>1.4012121212121198</v>
      </c>
      <c r="N83" s="13">
        <f t="shared" si="19"/>
        <v>151.51920819304979</v>
      </c>
      <c r="O83" s="13">
        <f t="shared" si="20"/>
        <v>18.932421780800301</v>
      </c>
      <c r="P83" s="13">
        <f t="shared" si="21"/>
        <v>641.63259598478317</v>
      </c>
      <c r="Q83" s="13">
        <f t="shared" si="22"/>
        <v>465.00637496693651</v>
      </c>
      <c r="R83" s="13">
        <f t="shared" si="27"/>
        <v>0.78884652128268229</v>
      </c>
      <c r="S83" s="13">
        <f t="shared" si="23"/>
        <v>2.6179307173302462</v>
      </c>
      <c r="T83" s="13">
        <f t="shared" si="24"/>
        <v>0.25</v>
      </c>
      <c r="U83" s="4">
        <f t="shared" si="28"/>
        <v>0.35030303030302995</v>
      </c>
      <c r="V83" s="6">
        <f t="shared" si="33"/>
        <v>77</v>
      </c>
      <c r="W83" s="15">
        <f t="shared" si="29"/>
        <v>-4.3971612437701424E-2</v>
      </c>
      <c r="X83" s="15">
        <f t="shared" si="29"/>
        <v>2.8874953143926518E-2</v>
      </c>
      <c r="Y83" s="15">
        <f t="shared" si="29"/>
        <v>0.72960629495378271</v>
      </c>
      <c r="Z83" s="15">
        <f t="shared" si="34"/>
        <v>0</v>
      </c>
      <c r="AA83" s="15">
        <f t="shared" si="30"/>
        <v>0.78884652128268229</v>
      </c>
      <c r="AB83" s="15">
        <f t="shared" si="31"/>
        <v>-1.1640536512452115E-2</v>
      </c>
      <c r="AC83" s="15">
        <f t="shared" si="32"/>
        <v>0.25</v>
      </c>
      <c r="AD83" s="15">
        <f t="shared" si="35"/>
        <v>0.35030303030302995</v>
      </c>
    </row>
    <row r="84" spans="1:30" x14ac:dyDescent="0.3">
      <c r="A84" s="10" t="s">
        <v>101</v>
      </c>
      <c r="B84" s="29">
        <v>614.94230000000005</v>
      </c>
      <c r="C84" s="30">
        <v>106.07599999999999</v>
      </c>
      <c r="D84" s="31">
        <v>484.1</v>
      </c>
      <c r="E84" s="39">
        <v>126.26</v>
      </c>
      <c r="F84" s="32">
        <v>37422</v>
      </c>
      <c r="G84" s="33">
        <f t="shared" si="25"/>
        <v>104.41697592008705</v>
      </c>
      <c r="H84" s="33">
        <v>1</v>
      </c>
      <c r="I84" s="34">
        <v>40886</v>
      </c>
      <c r="J84" s="33">
        <f t="shared" si="26"/>
        <v>0.99886398338728399</v>
      </c>
      <c r="K84" s="12">
        <v>100</v>
      </c>
      <c r="L84" s="12">
        <v>108.83590462833099</v>
      </c>
      <c r="M84" s="14">
        <v>1.0122655122655135</v>
      </c>
      <c r="N84" s="13">
        <f t="shared" si="19"/>
        <v>151.92723409783807</v>
      </c>
      <c r="O84" s="13">
        <f t="shared" si="20"/>
        <v>17.532411697221157</v>
      </c>
      <c r="P84" s="13">
        <f t="shared" si="21"/>
        <v>642.26651046355232</v>
      </c>
      <c r="Q84" s="13">
        <f t="shared" si="22"/>
        <v>464.95289291970721</v>
      </c>
      <c r="R84" s="13">
        <f t="shared" si="27"/>
        <v>0.17833305821230994</v>
      </c>
      <c r="S84" s="13">
        <f t="shared" si="23"/>
        <v>2.5685467421051844</v>
      </c>
      <c r="T84" s="13">
        <f t="shared" si="24"/>
        <v>0.25</v>
      </c>
      <c r="U84" s="4">
        <f t="shared" si="28"/>
        <v>0.25306637806637838</v>
      </c>
      <c r="V84" s="6">
        <f t="shared" si="33"/>
        <v>78</v>
      </c>
      <c r="W84" s="15">
        <f t="shared" si="29"/>
        <v>0.40802590478827483</v>
      </c>
      <c r="X84" s="15">
        <f t="shared" si="29"/>
        <v>-1.4000100835791436</v>
      </c>
      <c r="Y84" s="15">
        <f t="shared" si="29"/>
        <v>0.63391447876915663</v>
      </c>
      <c r="Z84" s="15">
        <f t="shared" si="34"/>
        <v>-5.3482047229294949E-2</v>
      </c>
      <c r="AA84" s="15">
        <f t="shared" si="30"/>
        <v>0.17833305821230994</v>
      </c>
      <c r="AB84" s="15">
        <f t="shared" si="31"/>
        <v>-4.9383975225061771E-2</v>
      </c>
      <c r="AC84" s="15">
        <f t="shared" si="32"/>
        <v>0.25</v>
      </c>
      <c r="AD84" s="15">
        <f t="shared" si="35"/>
        <v>0.25306637806637838</v>
      </c>
    </row>
    <row r="85" spans="1:30" x14ac:dyDescent="0.3">
      <c r="A85" s="10" t="s">
        <v>102</v>
      </c>
      <c r="B85" s="29">
        <v>626.83209999999997</v>
      </c>
      <c r="C85" s="30">
        <v>106.146</v>
      </c>
      <c r="D85" s="31">
        <v>489.59300000000002</v>
      </c>
      <c r="E85" s="39">
        <v>134.36000000000001</v>
      </c>
      <c r="F85" s="32">
        <v>37738</v>
      </c>
      <c r="G85" s="33">
        <f t="shared" si="25"/>
        <v>105.29869695024973</v>
      </c>
      <c r="H85" s="33">
        <v>1</v>
      </c>
      <c r="I85" s="34">
        <v>40924</v>
      </c>
      <c r="J85" s="33">
        <f t="shared" si="26"/>
        <v>0.99979234104928849</v>
      </c>
      <c r="K85" s="12">
        <v>99.721448467966567</v>
      </c>
      <c r="L85" s="12">
        <v>110.37868162692848</v>
      </c>
      <c r="M85" s="14">
        <v>0.79753140096618358</v>
      </c>
      <c r="N85" s="13">
        <f t="shared" si="19"/>
        <v>152.89666093105717</v>
      </c>
      <c r="O85" s="13">
        <f t="shared" si="20"/>
        <v>23.591494034437716</v>
      </c>
      <c r="P85" s="13">
        <f t="shared" si="21"/>
        <v>644.08864021933448</v>
      </c>
      <c r="Q85" s="13">
        <f t="shared" si="22"/>
        <v>465.42193228490987</v>
      </c>
      <c r="R85" s="13">
        <f t="shared" si="27"/>
        <v>6.5968657856885216E-2</v>
      </c>
      <c r="S85" s="13">
        <f t="shared" si="23"/>
        <v>3.9101509076666994</v>
      </c>
      <c r="T85" s="13">
        <f t="shared" si="24"/>
        <v>0.25</v>
      </c>
      <c r="U85" s="4">
        <f t="shared" si="28"/>
        <v>0.19938285024154589</v>
      </c>
      <c r="V85" s="6">
        <f t="shared" si="33"/>
        <v>79</v>
      </c>
      <c r="W85" s="15">
        <f t="shared" si="29"/>
        <v>0.96942683321910295</v>
      </c>
      <c r="X85" s="15">
        <f t="shared" si="29"/>
        <v>6.0590823372165588</v>
      </c>
      <c r="Y85" s="15">
        <f t="shared" si="29"/>
        <v>1.8221297557821572</v>
      </c>
      <c r="Z85" s="15">
        <f t="shared" si="34"/>
        <v>0.41555731797336648</v>
      </c>
      <c r="AA85" s="15">
        <f t="shared" si="30"/>
        <v>6.5968657856885216E-2</v>
      </c>
      <c r="AB85" s="15">
        <f t="shared" si="31"/>
        <v>1.341604165561515</v>
      </c>
      <c r="AC85" s="15">
        <f t="shared" si="32"/>
        <v>0.25</v>
      </c>
      <c r="AD85" s="15">
        <f t="shared" si="35"/>
        <v>0.19938285024154589</v>
      </c>
    </row>
    <row r="86" spans="1:30" x14ac:dyDescent="0.3">
      <c r="A86" s="10" t="s">
        <v>103</v>
      </c>
      <c r="B86" s="29">
        <v>627.42570000000001</v>
      </c>
      <c r="C86" s="30">
        <v>106.54300000000001</v>
      </c>
      <c r="D86" s="31">
        <v>491.697</v>
      </c>
      <c r="E86" s="39">
        <v>136.25</v>
      </c>
      <c r="F86" s="32">
        <v>38052</v>
      </c>
      <c r="G86" s="33">
        <f t="shared" si="25"/>
        <v>106.17483746756326</v>
      </c>
      <c r="H86" s="33">
        <v>1.25</v>
      </c>
      <c r="I86" s="34">
        <v>41152</v>
      </c>
      <c r="J86" s="33">
        <f t="shared" si="26"/>
        <v>1.0053624870213156</v>
      </c>
      <c r="K86" s="12">
        <v>99.721448467966567</v>
      </c>
      <c r="L86" s="12">
        <v>111.36044880785414</v>
      </c>
      <c r="M86" s="14">
        <v>1.0625518341307834</v>
      </c>
      <c r="N86" s="13">
        <f t="shared" si="19"/>
        <v>152.39658535038109</v>
      </c>
      <c r="O86" s="13">
        <f t="shared" si="20"/>
        <v>24.059461392915257</v>
      </c>
      <c r="P86" s="13">
        <f t="shared" si="21"/>
        <v>643.62770975372041</v>
      </c>
      <c r="Q86" s="13">
        <f t="shared" si="22"/>
        <v>465.69495832293262</v>
      </c>
      <c r="R86" s="13">
        <f t="shared" si="27"/>
        <v>0.37331546160253026</v>
      </c>
      <c r="S86" s="13">
        <f t="shared" si="23"/>
        <v>4.4223567290374026</v>
      </c>
      <c r="T86" s="13">
        <f t="shared" si="24"/>
        <v>0.3125</v>
      </c>
      <c r="U86" s="4">
        <f t="shared" si="28"/>
        <v>0.26563795853269584</v>
      </c>
      <c r="V86" s="6">
        <f t="shared" si="33"/>
        <v>80</v>
      </c>
      <c r="W86" s="15">
        <f t="shared" si="29"/>
        <v>-0.50007558067608215</v>
      </c>
      <c r="X86" s="15">
        <f t="shared" si="29"/>
        <v>0.46796735847754078</v>
      </c>
      <c r="Y86" s="15">
        <f t="shared" si="29"/>
        <v>-0.46093046561406936</v>
      </c>
      <c r="Z86" s="15">
        <f t="shared" si="34"/>
        <v>0.68858335599611564</v>
      </c>
      <c r="AA86" s="15">
        <f t="shared" si="30"/>
        <v>0.37331546160253026</v>
      </c>
      <c r="AB86" s="15">
        <f t="shared" si="31"/>
        <v>0.51220582137070325</v>
      </c>
      <c r="AC86" s="15">
        <f t="shared" si="32"/>
        <v>0.3125</v>
      </c>
      <c r="AD86" s="15">
        <f t="shared" si="35"/>
        <v>0.26563795853269584</v>
      </c>
    </row>
    <row r="87" spans="1:30" x14ac:dyDescent="0.3">
      <c r="A87" s="10" t="s">
        <v>104</v>
      </c>
      <c r="B87" s="29">
        <v>632.9665</v>
      </c>
      <c r="C87" s="30">
        <v>106.965</v>
      </c>
      <c r="D87" s="31">
        <v>496.00799999999998</v>
      </c>
      <c r="E87" s="39">
        <v>138.16</v>
      </c>
      <c r="F87" s="32">
        <v>38136</v>
      </c>
      <c r="G87" s="33">
        <f t="shared" si="25"/>
        <v>106.40921900722677</v>
      </c>
      <c r="H87" s="33">
        <v>1.5</v>
      </c>
      <c r="I87" s="34">
        <v>41260</v>
      </c>
      <c r="J87" s="33">
        <f t="shared" si="26"/>
        <v>1.0080009772185916</v>
      </c>
      <c r="K87" s="12">
        <v>99.721448467966567</v>
      </c>
      <c r="L87" s="12">
        <v>111.78120617110801</v>
      </c>
      <c r="M87" s="14">
        <v>2.1012071020766667</v>
      </c>
      <c r="N87" s="13">
        <f t="shared" si="19"/>
        <v>152.6121238367142</v>
      </c>
      <c r="O87" s="13">
        <f t="shared" si="20"/>
        <v>24.794161657845095</v>
      </c>
      <c r="P87" s="13">
        <f t="shared" si="21"/>
        <v>644.24483590412945</v>
      </c>
      <c r="Q87" s="13">
        <f t="shared" si="22"/>
        <v>465.65336767596887</v>
      </c>
      <c r="R87" s="13">
        <f t="shared" si="27"/>
        <v>0.39530186178202698</v>
      </c>
      <c r="S87" s="13">
        <f t="shared" si="23"/>
        <v>4.404176621563396</v>
      </c>
      <c r="T87" s="13">
        <f t="shared" si="24"/>
        <v>0.375</v>
      </c>
      <c r="U87" s="4">
        <f t="shared" si="28"/>
        <v>0.52530177551916668</v>
      </c>
      <c r="V87" s="6">
        <f t="shared" si="33"/>
        <v>81</v>
      </c>
      <c r="W87" s="15">
        <f t="shared" si="29"/>
        <v>0.21553848633311645</v>
      </c>
      <c r="X87" s="15">
        <f t="shared" si="29"/>
        <v>0.7347002649298382</v>
      </c>
      <c r="Y87" s="15">
        <f t="shared" si="29"/>
        <v>0.61712615040903529</v>
      </c>
      <c r="Z87" s="15">
        <f t="shared" si="34"/>
        <v>0.64699270903236084</v>
      </c>
      <c r="AA87" s="15">
        <f t="shared" si="30"/>
        <v>0.39530186178202698</v>
      </c>
      <c r="AB87" s="15">
        <f t="shared" si="31"/>
        <v>-1.8180107474006668E-2</v>
      </c>
      <c r="AC87" s="15">
        <f t="shared" si="32"/>
        <v>0.375</v>
      </c>
      <c r="AD87" s="15">
        <f t="shared" si="35"/>
        <v>0.52530177551916668</v>
      </c>
    </row>
    <row r="88" spans="1:30" x14ac:dyDescent="0.3">
      <c r="A88" s="10" t="s">
        <v>105</v>
      </c>
      <c r="B88" s="29">
        <v>630.98760000000004</v>
      </c>
      <c r="C88" s="30">
        <v>107.601</v>
      </c>
      <c r="D88" s="31">
        <v>499.98399999999998</v>
      </c>
      <c r="E88" s="39">
        <v>137.99</v>
      </c>
      <c r="F88" s="32">
        <v>38257</v>
      </c>
      <c r="G88" s="33">
        <f t="shared" si="25"/>
        <v>106.74684003459917</v>
      </c>
      <c r="H88" s="33">
        <v>1.125</v>
      </c>
      <c r="I88" s="34">
        <v>41403</v>
      </c>
      <c r="J88" s="33">
        <f t="shared" si="26"/>
        <v>1.0114945336835033</v>
      </c>
      <c r="K88" s="12">
        <v>99.721448467966567</v>
      </c>
      <c r="L88" s="12">
        <v>111.64095371669003</v>
      </c>
      <c r="M88" s="14">
        <v>2.60530303030303</v>
      </c>
      <c r="N88" s="13">
        <f t="shared" si="19"/>
        <v>152.47171831028828</v>
      </c>
      <c r="O88" s="13">
        <f t="shared" si="20"/>
        <v>23.732230395616543</v>
      </c>
      <c r="P88" s="13">
        <f t="shared" si="21"/>
        <v>643.58572375585527</v>
      </c>
      <c r="Q88" s="13">
        <f t="shared" si="22"/>
        <v>465.62416745910963</v>
      </c>
      <c r="R88" s="13">
        <f t="shared" si="27"/>
        <v>0.59282632164183724</v>
      </c>
      <c r="S88" s="13">
        <f t="shared" si="23"/>
        <v>3.6858010053382939</v>
      </c>
      <c r="T88" s="13">
        <f t="shared" si="24"/>
        <v>0.28125</v>
      </c>
      <c r="U88" s="4">
        <f t="shared" si="28"/>
        <v>0.6513257575757575</v>
      </c>
      <c r="V88" s="6">
        <f t="shared" si="33"/>
        <v>82</v>
      </c>
      <c r="W88" s="15">
        <f t="shared" si="29"/>
        <v>-0.14040552642592274</v>
      </c>
      <c r="X88" s="15">
        <f t="shared" si="29"/>
        <v>-1.0619312622285513</v>
      </c>
      <c r="Y88" s="15">
        <f t="shared" si="29"/>
        <v>-0.65911214827417552</v>
      </c>
      <c r="Z88" s="15">
        <f t="shared" si="34"/>
        <v>0.61779249217312326</v>
      </c>
      <c r="AA88" s="15">
        <f t="shared" si="30"/>
        <v>0.59282632164183724</v>
      </c>
      <c r="AB88" s="15">
        <f t="shared" si="31"/>
        <v>-0.71837561622510204</v>
      </c>
      <c r="AC88" s="15">
        <f t="shared" si="32"/>
        <v>0.28125</v>
      </c>
      <c r="AD88" s="15">
        <f t="shared" si="35"/>
        <v>0.6513257575757575</v>
      </c>
    </row>
    <row r="89" spans="1:30" x14ac:dyDescent="0.3">
      <c r="A89" s="10" t="s">
        <v>106</v>
      </c>
      <c r="B89" s="29">
        <v>632.37279999999998</v>
      </c>
      <c r="C89" s="30">
        <v>107.694</v>
      </c>
      <c r="D89" s="31">
        <v>504.428</v>
      </c>
      <c r="E89" s="39">
        <v>139.41999999999999</v>
      </c>
      <c r="F89" s="32">
        <v>38152</v>
      </c>
      <c r="G89" s="33">
        <f t="shared" si="25"/>
        <v>106.45386311001981</v>
      </c>
      <c r="H89" s="33">
        <v>1</v>
      </c>
      <c r="I89" s="34">
        <v>41137</v>
      </c>
      <c r="J89" s="33">
        <f t="shared" si="26"/>
        <v>1.0049960300494718</v>
      </c>
      <c r="K89" s="12">
        <v>99.721448467966567</v>
      </c>
      <c r="L89" s="12">
        <v>112.20196353436185</v>
      </c>
      <c r="M89" s="14">
        <v>2.2655772005772001</v>
      </c>
      <c r="N89" s="13">
        <f t="shared" si="19"/>
        <v>153.91476504411031</v>
      </c>
      <c r="O89" s="13">
        <f t="shared" si="20"/>
        <v>25.321349645048674</v>
      </c>
      <c r="P89" s="13">
        <f t="shared" si="21"/>
        <v>644.4495502353933</v>
      </c>
      <c r="Q89" s="13">
        <f t="shared" si="22"/>
        <v>465.99386876609765</v>
      </c>
      <c r="R89" s="13">
        <f t="shared" si="27"/>
        <v>8.6393093926417919E-2</v>
      </c>
      <c r="S89" s="13">
        <f t="shared" si="23"/>
        <v>4.1006620937663341</v>
      </c>
      <c r="T89" s="13">
        <f t="shared" si="24"/>
        <v>0.25</v>
      </c>
      <c r="U89" s="4">
        <f t="shared" si="28"/>
        <v>0.56639430014430003</v>
      </c>
      <c r="V89" s="6">
        <f t="shared" si="33"/>
        <v>83</v>
      </c>
      <c r="W89" s="15">
        <f t="shared" si="29"/>
        <v>1.4430467338220296</v>
      </c>
      <c r="X89" s="15">
        <f t="shared" si="29"/>
        <v>1.5891192494321302</v>
      </c>
      <c r="Y89" s="15">
        <f t="shared" si="29"/>
        <v>0.86382647953803371</v>
      </c>
      <c r="Z89" s="15">
        <f t="shared" si="34"/>
        <v>0.98749379916114322</v>
      </c>
      <c r="AA89" s="15">
        <f t="shared" si="30"/>
        <v>8.6393093926417919E-2</v>
      </c>
      <c r="AB89" s="15">
        <f t="shared" si="31"/>
        <v>0.41486108842804015</v>
      </c>
      <c r="AC89" s="15">
        <f t="shared" si="32"/>
        <v>0.25</v>
      </c>
      <c r="AD89" s="15">
        <f t="shared" si="35"/>
        <v>0.56639430014430003</v>
      </c>
    </row>
    <row r="90" spans="1:30" x14ac:dyDescent="0.3">
      <c r="A90" s="10" t="s">
        <v>107</v>
      </c>
      <c r="B90" s="29">
        <v>633.56010000000003</v>
      </c>
      <c r="C90" s="30">
        <v>107.95</v>
      </c>
      <c r="D90" s="31">
        <v>507.58300000000003</v>
      </c>
      <c r="E90" s="39">
        <v>140.15</v>
      </c>
      <c r="F90" s="32">
        <v>38323</v>
      </c>
      <c r="G90" s="33">
        <f t="shared" si="25"/>
        <v>106.9309969586205</v>
      </c>
      <c r="H90" s="33">
        <v>1</v>
      </c>
      <c r="I90" s="34">
        <v>41265</v>
      </c>
      <c r="J90" s="33">
        <f t="shared" si="26"/>
        <v>1.0081231295425395</v>
      </c>
      <c r="K90" s="12">
        <v>99.721448467966567</v>
      </c>
      <c r="L90" s="12">
        <v>115.00701262272091</v>
      </c>
      <c r="M90" s="14">
        <v>2.3028317004632801</v>
      </c>
      <c r="N90" s="13">
        <f t="shared" si="19"/>
        <v>153.99017728676989</v>
      </c>
      <c r="O90" s="13">
        <f t="shared" si="20"/>
        <v>25.295480613684372</v>
      </c>
      <c r="P90" s="13">
        <f t="shared" si="21"/>
        <v>644.3264550519317</v>
      </c>
      <c r="Q90" s="13">
        <f t="shared" si="22"/>
        <v>466.13040215941373</v>
      </c>
      <c r="R90" s="13">
        <f t="shared" si="27"/>
        <v>0.23742846567564868</v>
      </c>
      <c r="S90" s="13">
        <f t="shared" si="23"/>
        <v>6.3324948871278028</v>
      </c>
      <c r="T90" s="13">
        <f t="shared" si="24"/>
        <v>0.25</v>
      </c>
      <c r="U90" s="4">
        <f t="shared" si="28"/>
        <v>0.57570792511582003</v>
      </c>
      <c r="V90" s="6">
        <f t="shared" si="33"/>
        <v>84</v>
      </c>
      <c r="W90" s="15">
        <f t="shared" si="29"/>
        <v>7.5412242659581352E-2</v>
      </c>
      <c r="X90" s="15">
        <f t="shared" si="29"/>
        <v>-2.586903136430152E-2</v>
      </c>
      <c r="Y90" s="15">
        <f t="shared" si="29"/>
        <v>-0.12309518346160075</v>
      </c>
      <c r="Z90" s="15">
        <f t="shared" si="34"/>
        <v>1.1240271924772287</v>
      </c>
      <c r="AA90" s="15">
        <f t="shared" si="30"/>
        <v>0.23742846567564868</v>
      </c>
      <c r="AB90" s="15">
        <f t="shared" si="31"/>
        <v>2.2318327933614688</v>
      </c>
      <c r="AC90" s="15">
        <f t="shared" si="32"/>
        <v>0.25</v>
      </c>
      <c r="AD90" s="15">
        <f t="shared" si="35"/>
        <v>0.57570792511582003</v>
      </c>
    </row>
    <row r="91" spans="1:30" x14ac:dyDescent="0.3">
      <c r="A91" s="10" t="s">
        <v>108</v>
      </c>
      <c r="B91" s="29">
        <v>635.40710000000001</v>
      </c>
      <c r="C91" s="30">
        <v>108.71</v>
      </c>
      <c r="D91" s="31">
        <v>509.88600000000002</v>
      </c>
      <c r="E91" s="39">
        <v>140.11000000000001</v>
      </c>
      <c r="F91" s="32">
        <v>38431</v>
      </c>
      <c r="G91" s="33">
        <f t="shared" si="25"/>
        <v>107.23234465247356</v>
      </c>
      <c r="H91" s="33">
        <v>0.75</v>
      </c>
      <c r="I91" s="34">
        <v>41494</v>
      </c>
      <c r="J91" s="33">
        <f t="shared" si="26"/>
        <v>1.0137177059793563</v>
      </c>
      <c r="K91" s="12">
        <v>99.721448467966567</v>
      </c>
      <c r="L91" s="12">
        <v>114.86676016830295</v>
      </c>
      <c r="M91" s="14">
        <v>2.1784960474308299</v>
      </c>
      <c r="N91" s="13">
        <f t="shared" si="19"/>
        <v>153.18789151648377</v>
      </c>
      <c r="O91" s="13">
        <f t="shared" si="20"/>
        <v>24.01195722277938</v>
      </c>
      <c r="P91" s="13">
        <f t="shared" si="21"/>
        <v>644.06414258971313</v>
      </c>
      <c r="Q91" s="13">
        <f t="shared" si="22"/>
        <v>465.85840536050222</v>
      </c>
      <c r="R91" s="13">
        <f t="shared" si="27"/>
        <v>0.70156292550924704</v>
      </c>
      <c r="S91" s="13">
        <f t="shared" si="23"/>
        <v>5.5089063210955924</v>
      </c>
      <c r="T91" s="13">
        <f t="shared" si="24"/>
        <v>0.1875</v>
      </c>
      <c r="U91" s="4">
        <f t="shared" si="28"/>
        <v>0.54462401185770748</v>
      </c>
      <c r="V91" s="6">
        <f t="shared" si="33"/>
        <v>85</v>
      </c>
      <c r="W91" s="15">
        <f t="shared" si="29"/>
        <v>-0.8022857702861188</v>
      </c>
      <c r="X91" s="15">
        <f t="shared" si="29"/>
        <v>-1.2835233909049926</v>
      </c>
      <c r="Y91" s="15">
        <f t="shared" si="29"/>
        <v>-0.26231246221857418</v>
      </c>
      <c r="Z91" s="15">
        <f t="shared" si="34"/>
        <v>0.85203039356571253</v>
      </c>
      <c r="AA91" s="15">
        <f t="shared" si="30"/>
        <v>0.70156292550924704</v>
      </c>
      <c r="AB91" s="15">
        <f t="shared" si="31"/>
        <v>-0.82358856603221042</v>
      </c>
      <c r="AC91" s="15">
        <f t="shared" si="32"/>
        <v>0.1875</v>
      </c>
      <c r="AD91" s="15">
        <f t="shared" si="35"/>
        <v>0.54462401185770748</v>
      </c>
    </row>
    <row r="92" spans="1:30" x14ac:dyDescent="0.3">
      <c r="A92" s="10" t="s">
        <v>109</v>
      </c>
      <c r="B92" s="29">
        <v>632.43880000000001</v>
      </c>
      <c r="C92" s="30">
        <v>109.271</v>
      </c>
      <c r="D92" s="31">
        <v>513.75699999999995</v>
      </c>
      <c r="E92" s="39">
        <v>139.5</v>
      </c>
      <c r="F92" s="32">
        <v>38405</v>
      </c>
      <c r="G92" s="33">
        <f t="shared" si="25"/>
        <v>107.15979798543486</v>
      </c>
      <c r="H92" s="33">
        <v>0.75</v>
      </c>
      <c r="I92" s="34">
        <v>41506</v>
      </c>
      <c r="J92" s="33">
        <f t="shared" si="26"/>
        <v>1.0140108715568315</v>
      </c>
      <c r="K92" s="12">
        <v>99.721448467966567</v>
      </c>
      <c r="L92" s="12">
        <v>116.40953716690044</v>
      </c>
      <c r="M92" s="14">
        <v>2.2025742075486332</v>
      </c>
      <c r="N92" s="13">
        <f t="shared" si="19"/>
        <v>153.40057292703008</v>
      </c>
      <c r="O92" s="13">
        <f t="shared" si="20"/>
        <v>23.031993950996409</v>
      </c>
      <c r="P92" s="13">
        <f t="shared" si="21"/>
        <v>643.56698304589929</v>
      </c>
      <c r="Q92" s="13">
        <f t="shared" si="22"/>
        <v>465.76181308514464</v>
      </c>
      <c r="R92" s="13">
        <f t="shared" si="27"/>
        <v>0.51472489675896682</v>
      </c>
      <c r="S92" s="13">
        <f t="shared" si="23"/>
        <v>6.3283431180941401</v>
      </c>
      <c r="T92" s="13">
        <f t="shared" si="24"/>
        <v>0.1875</v>
      </c>
      <c r="U92" s="4">
        <f t="shared" si="28"/>
        <v>0.5506435518871583</v>
      </c>
      <c r="V92" s="6">
        <f t="shared" si="33"/>
        <v>86</v>
      </c>
      <c r="W92" s="15">
        <f t="shared" si="29"/>
        <v>0.21268141054630973</v>
      </c>
      <c r="X92" s="15">
        <f t="shared" si="29"/>
        <v>-0.97996327178297093</v>
      </c>
      <c r="Y92" s="15">
        <f t="shared" si="29"/>
        <v>-0.49715954381383654</v>
      </c>
      <c r="Z92" s="15">
        <f t="shared" si="34"/>
        <v>0.75543811820813289</v>
      </c>
      <c r="AA92" s="15">
        <f t="shared" si="30"/>
        <v>0.51472489675896682</v>
      </c>
      <c r="AB92" s="15">
        <f t="shared" si="31"/>
        <v>0.81943679699854766</v>
      </c>
      <c r="AC92" s="15">
        <f t="shared" si="32"/>
        <v>0.1875</v>
      </c>
      <c r="AD92" s="15">
        <f t="shared" si="35"/>
        <v>0.5506435518871583</v>
      </c>
    </row>
    <row r="93" spans="1:30" x14ac:dyDescent="0.3">
      <c r="A93" s="10" t="s">
        <v>110</v>
      </c>
      <c r="B93" s="29">
        <v>629.58619999999996</v>
      </c>
      <c r="C93" s="30">
        <v>110.01300000000001</v>
      </c>
      <c r="D93" s="31">
        <v>517.31399999999996</v>
      </c>
      <c r="E93" s="39">
        <v>134.78</v>
      </c>
      <c r="F93" s="32">
        <v>38485</v>
      </c>
      <c r="G93" s="33">
        <f t="shared" si="25"/>
        <v>107.38301849940008</v>
      </c>
      <c r="H93" s="33">
        <v>0.75</v>
      </c>
      <c r="I93" s="34">
        <v>41520</v>
      </c>
      <c r="J93" s="33">
        <f t="shared" si="26"/>
        <v>1.0143528980638856</v>
      </c>
      <c r="K93" s="12">
        <v>99.164345403899731</v>
      </c>
      <c r="L93" s="12">
        <v>115.00701262272091</v>
      </c>
      <c r="M93" s="14">
        <v>1.7865757575757566</v>
      </c>
      <c r="N93" s="13">
        <f t="shared" si="19"/>
        <v>153.38006292889156</v>
      </c>
      <c r="O93" s="13">
        <f t="shared" si="20"/>
        <v>18.879440856427092</v>
      </c>
      <c r="P93" s="13">
        <f t="shared" si="21"/>
        <v>643.08119078583263</v>
      </c>
      <c r="Q93" s="13">
        <f t="shared" si="22"/>
        <v>465.37595270802478</v>
      </c>
      <c r="R93" s="13">
        <f t="shared" si="27"/>
        <v>0.67675054441789229</v>
      </c>
      <c r="S93" s="13">
        <f t="shared" si="23"/>
        <v>4.4394565204417162</v>
      </c>
      <c r="T93" s="13">
        <f t="shared" si="24"/>
        <v>0.1875</v>
      </c>
      <c r="U93" s="4">
        <f t="shared" si="28"/>
        <v>0.44664393939393915</v>
      </c>
      <c r="V93" s="6">
        <f t="shared" si="33"/>
        <v>87</v>
      </c>
      <c r="W93" s="15">
        <f t="shared" si="29"/>
        <v>-2.0509998138521723E-2</v>
      </c>
      <c r="X93" s="15">
        <f t="shared" si="29"/>
        <v>-4.152553094569317</v>
      </c>
      <c r="Y93" s="15">
        <f t="shared" si="29"/>
        <v>-0.48579226006665976</v>
      </c>
      <c r="Z93" s="15">
        <f t="shared" si="34"/>
        <v>0.36957774108827834</v>
      </c>
      <c r="AA93" s="15">
        <f t="shared" si="30"/>
        <v>0.67675054441789229</v>
      </c>
      <c r="AB93" s="15">
        <f t="shared" si="31"/>
        <v>-1.8888865976524238</v>
      </c>
      <c r="AC93" s="15">
        <f t="shared" si="32"/>
        <v>0.1875</v>
      </c>
      <c r="AD93" s="15">
        <f t="shared" si="35"/>
        <v>0.44664393939393915</v>
      </c>
    </row>
    <row r="94" spans="1:30" x14ac:dyDescent="0.3">
      <c r="A94" s="10" t="s">
        <v>112</v>
      </c>
      <c r="B94" s="29">
        <v>636.44600000000003</v>
      </c>
      <c r="C94" s="30">
        <v>110.328</v>
      </c>
      <c r="D94" s="31">
        <v>519.85699999999997</v>
      </c>
      <c r="E94" s="39">
        <v>140.35</v>
      </c>
      <c r="F94" s="32">
        <v>38782</v>
      </c>
      <c r="G94" s="33">
        <f t="shared" si="25"/>
        <v>108.21172465749602</v>
      </c>
      <c r="H94" s="33">
        <v>0.5</v>
      </c>
      <c r="I94" s="34">
        <v>41801</v>
      </c>
      <c r="J94" s="33">
        <f t="shared" si="26"/>
        <v>1.0212178586697611</v>
      </c>
      <c r="K94" s="12">
        <v>99.164345403899731</v>
      </c>
      <c r="L94" s="12">
        <v>115.84852734922862</v>
      </c>
      <c r="M94" s="14">
        <v>1.6897395382395368</v>
      </c>
      <c r="N94" s="13">
        <f t="shared" si="19"/>
        <v>152.91001324259875</v>
      </c>
      <c r="O94" s="13">
        <f t="shared" si="20"/>
        <v>21.968566147783953</v>
      </c>
      <c r="P94" s="13">
        <f t="shared" si="21"/>
        <v>643.49036812773375</v>
      </c>
      <c r="Q94" s="13">
        <f t="shared" si="22"/>
        <v>465.47021697225006</v>
      </c>
      <c r="R94" s="13">
        <f t="shared" si="27"/>
        <v>0.28592065443593384</v>
      </c>
      <c r="S94" s="13">
        <f t="shared" si="23"/>
        <v>4.8825791922736936</v>
      </c>
      <c r="T94" s="13">
        <f t="shared" si="24"/>
        <v>0.125</v>
      </c>
      <c r="U94" s="4">
        <f t="shared" si="28"/>
        <v>0.42243488455988421</v>
      </c>
      <c r="V94" s="6">
        <f t="shared" si="33"/>
        <v>88</v>
      </c>
      <c r="W94" s="15">
        <f t="shared" si="29"/>
        <v>-0.47004968629281052</v>
      </c>
      <c r="X94" s="15">
        <f t="shared" si="29"/>
        <v>3.0891252913568614</v>
      </c>
      <c r="Y94" s="15">
        <f t="shared" si="29"/>
        <v>0.40917734190111332</v>
      </c>
      <c r="Z94" s="15">
        <f t="shared" si="34"/>
        <v>0.46384200531355191</v>
      </c>
      <c r="AA94" s="15">
        <f t="shared" si="30"/>
        <v>0.28592065443593384</v>
      </c>
      <c r="AB94" s="15">
        <f t="shared" si="31"/>
        <v>0.4431226718319774</v>
      </c>
      <c r="AC94" s="15">
        <f t="shared" si="32"/>
        <v>0.125</v>
      </c>
      <c r="AD94" s="15">
        <f t="shared" si="35"/>
        <v>0.42243488455988421</v>
      </c>
    </row>
    <row r="95" spans="1:30" x14ac:dyDescent="0.3">
      <c r="A95" s="10" t="s">
        <v>113</v>
      </c>
      <c r="B95" s="29">
        <v>639.94179999999994</v>
      </c>
      <c r="C95" s="30">
        <v>110.825</v>
      </c>
      <c r="D95" s="31">
        <v>524.57600000000002</v>
      </c>
      <c r="E95" s="39">
        <v>141.52000000000001</v>
      </c>
      <c r="F95" s="32">
        <v>38633</v>
      </c>
      <c r="G95" s="33">
        <f t="shared" si="25"/>
        <v>107.79597645023577</v>
      </c>
      <c r="H95" s="33">
        <v>0.25</v>
      </c>
      <c r="I95" s="34">
        <v>41717</v>
      </c>
      <c r="J95" s="33">
        <f t="shared" si="26"/>
        <v>1.0191656996274354</v>
      </c>
      <c r="K95" s="12">
        <v>99.164345403899731</v>
      </c>
      <c r="L95" s="12">
        <v>114.86676016830295</v>
      </c>
      <c r="M95" s="14">
        <v>1.8337508626639065</v>
      </c>
      <c r="N95" s="13">
        <f t="shared" si="19"/>
        <v>153.56535855551823</v>
      </c>
      <c r="O95" s="13">
        <f t="shared" si="20"/>
        <v>22.550431816266638</v>
      </c>
      <c r="P95" s="13">
        <f t="shared" si="21"/>
        <v>644.23928836609059</v>
      </c>
      <c r="Q95" s="13">
        <f t="shared" si="22"/>
        <v>465.28643248750211</v>
      </c>
      <c r="R95" s="13">
        <f t="shared" si="27"/>
        <v>0.44946334590809656</v>
      </c>
      <c r="S95" s="13">
        <f t="shared" si="23"/>
        <v>3.5820468795747678</v>
      </c>
      <c r="T95" s="13">
        <f t="shared" si="24"/>
        <v>6.25E-2</v>
      </c>
      <c r="U95" s="4">
        <f t="shared" si="28"/>
        <v>0.45843771566597663</v>
      </c>
      <c r="V95" s="6">
        <f t="shared" si="33"/>
        <v>89</v>
      </c>
      <c r="W95" s="15">
        <f t="shared" si="29"/>
        <v>0.65534531291947928</v>
      </c>
      <c r="X95" s="15">
        <f t="shared" si="29"/>
        <v>0.58186566848268484</v>
      </c>
      <c r="Y95" s="15">
        <f t="shared" si="29"/>
        <v>0.7489202383568454</v>
      </c>
      <c r="Z95" s="15">
        <f t="shared" si="34"/>
        <v>0.28005752056560596</v>
      </c>
      <c r="AA95" s="15">
        <f t="shared" si="30"/>
        <v>0.44946334590809656</v>
      </c>
      <c r="AB95" s="15">
        <f t="shared" si="31"/>
        <v>-1.3005323126989259</v>
      </c>
      <c r="AC95" s="15">
        <f t="shared" si="32"/>
        <v>6.25E-2</v>
      </c>
      <c r="AD95" s="15">
        <f t="shared" si="35"/>
        <v>0.45843771566597663</v>
      </c>
    </row>
    <row r="96" spans="1:30" x14ac:dyDescent="0.3">
      <c r="A96" s="10" t="s">
        <v>114</v>
      </c>
      <c r="B96" s="29">
        <v>641.72280000000001</v>
      </c>
      <c r="C96" s="30">
        <v>110.964</v>
      </c>
      <c r="D96" s="31">
        <v>525.50800000000004</v>
      </c>
      <c r="E96" s="39">
        <v>144.91999999999999</v>
      </c>
      <c r="F96" s="32">
        <v>38684</v>
      </c>
      <c r="G96" s="33">
        <f t="shared" si="25"/>
        <v>107.93827952788861</v>
      </c>
      <c r="H96" s="33">
        <v>0.25</v>
      </c>
      <c r="I96" s="34">
        <v>41808</v>
      </c>
      <c r="J96" s="33">
        <f t="shared" si="26"/>
        <v>1.0213888719232884</v>
      </c>
      <c r="K96" s="12">
        <v>99.164345403899731</v>
      </c>
      <c r="L96" s="12">
        <v>116.54978962131837</v>
      </c>
      <c r="M96" s="14">
        <v>1.8743018173452934</v>
      </c>
      <c r="N96" s="13">
        <f t="shared" si="19"/>
        <v>153.39962491674547</v>
      </c>
      <c r="O96" s="13">
        <f t="shared" si="20"/>
        <v>24.581270139662799</v>
      </c>
      <c r="P96" s="13">
        <f t="shared" si="21"/>
        <v>644.29930945003116</v>
      </c>
      <c r="Q96" s="13">
        <f t="shared" si="22"/>
        <v>465.20045800280599</v>
      </c>
      <c r="R96" s="13">
        <f t="shared" si="27"/>
        <v>0.12534437523843422</v>
      </c>
      <c r="S96" s="13">
        <f t="shared" si="23"/>
        <v>4.9112736045741698</v>
      </c>
      <c r="T96" s="13">
        <f t="shared" si="24"/>
        <v>6.25E-2</v>
      </c>
      <c r="U96" s="4">
        <f t="shared" si="28"/>
        <v>0.46857545433632336</v>
      </c>
      <c r="V96" s="6">
        <f t="shared" si="33"/>
        <v>90</v>
      </c>
      <c r="W96" s="15">
        <f t="shared" si="29"/>
        <v>-0.16573363877276392</v>
      </c>
      <c r="X96" s="15">
        <f t="shared" si="29"/>
        <v>2.0308383233961607</v>
      </c>
      <c r="Y96" s="15">
        <f t="shared" si="29"/>
        <v>6.0021083940569042E-2</v>
      </c>
      <c r="Z96" s="15">
        <f t="shared" si="34"/>
        <v>0.1940830358694825</v>
      </c>
      <c r="AA96" s="15">
        <f t="shared" si="30"/>
        <v>0.12534437523843422</v>
      </c>
      <c r="AB96" s="15">
        <f t="shared" si="31"/>
        <v>1.3292267249994021</v>
      </c>
      <c r="AC96" s="15">
        <f t="shared" si="32"/>
        <v>6.25E-2</v>
      </c>
      <c r="AD96" s="15">
        <f t="shared" si="35"/>
        <v>0.46857545433632336</v>
      </c>
    </row>
    <row r="97" spans="1:30" x14ac:dyDescent="0.3">
      <c r="A97" s="10" t="s">
        <v>115</v>
      </c>
      <c r="B97" s="29">
        <v>648.00570000000005</v>
      </c>
      <c r="C97" s="30">
        <v>111.98699999999999</v>
      </c>
      <c r="D97" s="31">
        <v>530.01800000000003</v>
      </c>
      <c r="E97" s="39">
        <v>147.75</v>
      </c>
      <c r="F97" s="32">
        <v>38800</v>
      </c>
      <c r="G97" s="33">
        <f t="shared" si="25"/>
        <v>108.26194927313819</v>
      </c>
      <c r="H97" s="33">
        <v>0.15</v>
      </c>
      <c r="I97" s="34">
        <v>41839</v>
      </c>
      <c r="J97" s="33">
        <f t="shared" si="26"/>
        <v>1.0221462163317656</v>
      </c>
      <c r="K97" s="12">
        <v>99.164345403899731</v>
      </c>
      <c r="L97" s="12">
        <v>116.97054698457224</v>
      </c>
      <c r="M97" s="14">
        <v>1.7856731601731601</v>
      </c>
      <c r="N97" s="13">
        <f t="shared" si="19"/>
        <v>153.26236247379802</v>
      </c>
      <c r="O97" s="13">
        <f t="shared" si="20"/>
        <v>25.523431279057423</v>
      </c>
      <c r="P97" s="13">
        <f t="shared" si="21"/>
        <v>645.1994942243964</v>
      </c>
      <c r="Q97" s="13">
        <f t="shared" si="22"/>
        <v>465.42575386833971</v>
      </c>
      <c r="R97" s="13">
        <f t="shared" si="27"/>
        <v>0.91769687462113225</v>
      </c>
      <c r="S97" s="13">
        <f t="shared" si="23"/>
        <v>4.3539374802828696</v>
      </c>
      <c r="T97" s="13">
        <f t="shared" si="24"/>
        <v>3.7499999999999999E-2</v>
      </c>
      <c r="U97" s="4">
        <f t="shared" si="28"/>
        <v>0.44641829004329003</v>
      </c>
      <c r="V97" s="6">
        <f t="shared" si="33"/>
        <v>91</v>
      </c>
      <c r="W97" s="15">
        <f t="shared" si="29"/>
        <v>-0.13726244294744561</v>
      </c>
      <c r="X97" s="15">
        <f t="shared" si="29"/>
        <v>0.94216113939462431</v>
      </c>
      <c r="Y97" s="15">
        <f t="shared" si="29"/>
        <v>0.90018477436524336</v>
      </c>
      <c r="Z97" s="15">
        <f t="shared" si="34"/>
        <v>0.41937890140320633</v>
      </c>
      <c r="AA97" s="15">
        <f t="shared" si="30"/>
        <v>0.91769687462113225</v>
      </c>
      <c r="AB97" s="15">
        <f t="shared" si="31"/>
        <v>-0.55733612429130019</v>
      </c>
      <c r="AC97" s="15">
        <f t="shared" si="32"/>
        <v>3.7499999999999999E-2</v>
      </c>
      <c r="AD97" s="15">
        <f t="shared" si="35"/>
        <v>0.44641829004329003</v>
      </c>
    </row>
    <row r="98" spans="1:30" x14ac:dyDescent="0.3">
      <c r="A98" s="10" t="s">
        <v>116</v>
      </c>
      <c r="B98" s="29">
        <v>648.13760000000002</v>
      </c>
      <c r="C98" s="30">
        <v>112.56100000000001</v>
      </c>
      <c r="D98" s="31">
        <v>531.404</v>
      </c>
      <c r="E98" s="39">
        <v>146.19</v>
      </c>
      <c r="F98" s="32">
        <v>38933</v>
      </c>
      <c r="G98" s="33">
        <f t="shared" si="25"/>
        <v>108.63305337760541</v>
      </c>
      <c r="H98" s="33">
        <v>0.15</v>
      </c>
      <c r="I98" s="34">
        <v>41908</v>
      </c>
      <c r="J98" s="33">
        <f t="shared" si="26"/>
        <v>1.0238319184022475</v>
      </c>
      <c r="K98" s="12">
        <v>99.164345403899731</v>
      </c>
      <c r="L98" s="12">
        <v>118.37307152875177</v>
      </c>
      <c r="M98" s="14">
        <v>1.8106904761904767</v>
      </c>
      <c r="N98" s="13">
        <f t="shared" si="19"/>
        <v>152.84748927072434</v>
      </c>
      <c r="O98" s="13">
        <f t="shared" si="20"/>
        <v>23.785947764697145</v>
      </c>
      <c r="P98" s="13">
        <f t="shared" si="21"/>
        <v>645.0550648529927</v>
      </c>
      <c r="Q98" s="13">
        <f t="shared" si="22"/>
        <v>465.60316915064118</v>
      </c>
      <c r="R98" s="13">
        <f t="shared" si="27"/>
        <v>0.51125037876316171</v>
      </c>
      <c r="S98" s="13">
        <f t="shared" si="23"/>
        <v>5.0345963252407655</v>
      </c>
      <c r="T98" s="13">
        <f t="shared" si="24"/>
        <v>3.7499999999999999E-2</v>
      </c>
      <c r="U98" s="4">
        <f t="shared" si="28"/>
        <v>0.45267261904761918</v>
      </c>
      <c r="V98" s="6">
        <f t="shared" si="33"/>
        <v>92</v>
      </c>
      <c r="W98" s="15">
        <f t="shared" si="29"/>
        <v>-0.41487320307368236</v>
      </c>
      <c r="X98" s="15">
        <f t="shared" si="29"/>
        <v>-1.737483514360278</v>
      </c>
      <c r="Y98" s="15">
        <f t="shared" si="29"/>
        <v>-0.14442937140370304</v>
      </c>
      <c r="Z98" s="15">
        <f t="shared" si="34"/>
        <v>0.59679418370467374</v>
      </c>
      <c r="AA98" s="15">
        <f t="shared" si="30"/>
        <v>0.51125037876316171</v>
      </c>
      <c r="AB98" s="15">
        <f t="shared" si="31"/>
        <v>0.68065884495789586</v>
      </c>
      <c r="AC98" s="15">
        <f t="shared" si="32"/>
        <v>3.7499999999999999E-2</v>
      </c>
      <c r="AD98" s="15">
        <f t="shared" si="35"/>
        <v>0.45267261904761918</v>
      </c>
    </row>
    <row r="99" spans="1:30" x14ac:dyDescent="0.3">
      <c r="A99" s="10" t="s">
        <v>116</v>
      </c>
      <c r="B99" s="29">
        <v>651.23779999999999</v>
      </c>
      <c r="C99" s="30">
        <v>112.833</v>
      </c>
      <c r="D99" s="31">
        <v>537.17100000000005</v>
      </c>
      <c r="E99" s="39">
        <v>146.44</v>
      </c>
      <c r="F99" s="32">
        <v>38960</v>
      </c>
      <c r="G99" s="33">
        <f t="shared" si="25"/>
        <v>108.70839030106868</v>
      </c>
      <c r="H99" s="33">
        <v>0.05</v>
      </c>
      <c r="I99" s="34">
        <v>42037</v>
      </c>
      <c r="J99" s="33">
        <f t="shared" si="26"/>
        <v>1.026983448360105</v>
      </c>
      <c r="K99" s="12">
        <v>99.164345403899731</v>
      </c>
      <c r="L99" s="12">
        <v>118.93408134642355</v>
      </c>
      <c r="M99" s="14">
        <v>1.726032687119643</v>
      </c>
      <c r="N99" s="13">
        <f t="shared" si="19"/>
        <v>153.37818157810366</v>
      </c>
      <c r="O99" s="13">
        <f t="shared" si="20"/>
        <v>23.408112445992117</v>
      </c>
      <c r="P99" s="13">
        <f t="shared" si="21"/>
        <v>645.22490453647276</v>
      </c>
      <c r="Q99" s="13">
        <f t="shared" si="22"/>
        <v>465.36515068724168</v>
      </c>
      <c r="R99" s="13">
        <f t="shared" si="27"/>
        <v>0.24135525527624324</v>
      </c>
      <c r="S99" s="13">
        <f t="shared" si="23"/>
        <v>5.2660551895590997</v>
      </c>
      <c r="T99" s="13">
        <f t="shared" si="24"/>
        <v>1.2500000000000001E-2</v>
      </c>
      <c r="U99" s="4">
        <f t="shared" si="28"/>
        <v>0.43150817177991074</v>
      </c>
      <c r="V99" s="6">
        <f t="shared" si="33"/>
        <v>93</v>
      </c>
      <c r="W99" s="15">
        <f t="shared" si="29"/>
        <v>0.53069230737932571</v>
      </c>
      <c r="X99" s="15">
        <f t="shared" si="29"/>
        <v>-0.37783531870502784</v>
      </c>
      <c r="Y99" s="15">
        <f t="shared" si="29"/>
        <v>0.16983968348006329</v>
      </c>
      <c r="Z99" s="15">
        <f t="shared" si="34"/>
        <v>0.35877572030517513</v>
      </c>
      <c r="AA99" s="15">
        <f t="shared" si="30"/>
        <v>0.24135525527624324</v>
      </c>
      <c r="AB99" s="15">
        <f t="shared" si="31"/>
        <v>0.23145886431833418</v>
      </c>
      <c r="AC99" s="15">
        <f t="shared" si="32"/>
        <v>1.2500000000000001E-2</v>
      </c>
      <c r="AD99" s="15">
        <f t="shared" si="35"/>
        <v>0.43150817177991074</v>
      </c>
    </row>
    <row r="100" spans="1:30" x14ac:dyDescent="0.3">
      <c r="A100" s="10" t="s">
        <v>117</v>
      </c>
      <c r="B100" s="29">
        <v>656.51480000000004</v>
      </c>
      <c r="C100" s="30">
        <v>113.017</v>
      </c>
      <c r="D100" s="31">
        <v>540.67100000000005</v>
      </c>
      <c r="E100" s="39">
        <v>148.35</v>
      </c>
      <c r="F100" s="32">
        <v>38944</v>
      </c>
      <c r="G100" s="33">
        <f t="shared" si="25"/>
        <v>108.66374619827562</v>
      </c>
      <c r="H100" s="33">
        <v>0.05</v>
      </c>
      <c r="I100" s="34">
        <v>42055</v>
      </c>
      <c r="J100" s="33">
        <f t="shared" si="26"/>
        <v>1.0274231967263177</v>
      </c>
      <c r="K100" s="12">
        <v>99.164345403899731</v>
      </c>
      <c r="L100" s="12">
        <v>119.91584852734923</v>
      </c>
      <c r="M100" s="14">
        <v>1.7870478468899522</v>
      </c>
      <c r="N100" s="13">
        <f t="shared" si="19"/>
        <v>153.82187940139056</v>
      </c>
      <c r="O100" s="13">
        <f t="shared" si="20"/>
        <v>24.498217997905858</v>
      </c>
      <c r="P100" s="13">
        <f t="shared" si="21"/>
        <v>645.98913203986945</v>
      </c>
      <c r="Q100" s="13">
        <f t="shared" si="22"/>
        <v>465.28126423423163</v>
      </c>
      <c r="R100" s="13">
        <f t="shared" si="27"/>
        <v>0.16294004047745503</v>
      </c>
      <c r="S100" s="13">
        <f t="shared" si="23"/>
        <v>5.9251984635673809</v>
      </c>
      <c r="T100" s="13">
        <f t="shared" si="24"/>
        <v>1.2500000000000001E-2</v>
      </c>
      <c r="U100" s="4">
        <f t="shared" si="28"/>
        <v>0.44676196172248805</v>
      </c>
      <c r="V100" s="6">
        <f t="shared" si="33"/>
        <v>94</v>
      </c>
      <c r="W100" s="15">
        <f t="shared" si="29"/>
        <v>0.44369782328689666</v>
      </c>
      <c r="X100" s="15">
        <f t="shared" si="29"/>
        <v>1.0901055519137408</v>
      </c>
      <c r="Y100" s="15">
        <f t="shared" si="29"/>
        <v>0.76422750339668255</v>
      </c>
      <c r="Z100" s="15">
        <f t="shared" si="34"/>
        <v>0.27488926729512286</v>
      </c>
      <c r="AA100" s="15">
        <f t="shared" si="30"/>
        <v>0.16294004047745503</v>
      </c>
      <c r="AB100" s="15">
        <f t="shared" si="31"/>
        <v>0.65914327400828121</v>
      </c>
      <c r="AC100" s="15">
        <f t="shared" si="32"/>
        <v>1.2500000000000001E-2</v>
      </c>
      <c r="AD100" s="15">
        <f t="shared" si="35"/>
        <v>0.44676196172248805</v>
      </c>
    </row>
    <row r="101" spans="1:30" x14ac:dyDescent="0.3">
      <c r="A101" s="10" t="s">
        <v>111</v>
      </c>
      <c r="B101" s="29">
        <v>653.21669999999995</v>
      </c>
      <c r="C101" s="30">
        <v>114.129</v>
      </c>
      <c r="D101" s="31">
        <v>541.69399999999996</v>
      </c>
      <c r="E101" s="39">
        <v>148.77000000000001</v>
      </c>
      <c r="F101" s="32">
        <v>39140</v>
      </c>
      <c r="G101" s="33">
        <f t="shared" si="25"/>
        <v>109.21063645749045</v>
      </c>
      <c r="H101" s="33">
        <v>0.05</v>
      </c>
      <c r="I101" s="34">
        <v>42125</v>
      </c>
      <c r="J101" s="33">
        <f t="shared" si="26"/>
        <v>1.0291333292615892</v>
      </c>
      <c r="K101" s="12">
        <v>98.885793871866298</v>
      </c>
      <c r="L101" s="12">
        <v>120.47685834502104</v>
      </c>
      <c r="M101" s="14">
        <v>1.9135757575757577</v>
      </c>
      <c r="N101" s="13">
        <f t="shared" si="19"/>
        <v>152.86548586310516</v>
      </c>
      <c r="O101" s="13">
        <f t="shared" si="20"/>
        <v>23.635508143915477</v>
      </c>
      <c r="P101" s="13">
        <f t="shared" si="21"/>
        <v>645.31919070706101</v>
      </c>
      <c r="Q101" s="13">
        <f t="shared" si="22"/>
        <v>465.33568428703899</v>
      </c>
      <c r="R101" s="13">
        <f t="shared" si="27"/>
        <v>0.97911377141004508</v>
      </c>
      <c r="S101" s="13">
        <f t="shared" si="23"/>
        <v>5.4128299969068863</v>
      </c>
      <c r="T101" s="13">
        <f t="shared" si="24"/>
        <v>1.2500000000000001E-2</v>
      </c>
      <c r="U101" s="4">
        <f t="shared" si="28"/>
        <v>0.47839393939393943</v>
      </c>
      <c r="V101" s="6">
        <f t="shared" si="33"/>
        <v>95</v>
      </c>
      <c r="W101" s="15">
        <f t="shared" si="29"/>
        <v>-0.95639353828539697</v>
      </c>
      <c r="X101" s="15">
        <f t="shared" si="29"/>
        <v>-0.86270985399038125</v>
      </c>
      <c r="Y101" s="15">
        <f t="shared" si="29"/>
        <v>-0.66994133280843471</v>
      </c>
      <c r="Z101" s="15">
        <f t="shared" si="34"/>
        <v>0.32930932010248171</v>
      </c>
      <c r="AA101" s="15">
        <f t="shared" si="30"/>
        <v>0.97911377141004508</v>
      </c>
      <c r="AB101" s="15">
        <f t="shared" si="31"/>
        <v>-0.51236846666049463</v>
      </c>
      <c r="AC101" s="15">
        <f t="shared" si="32"/>
        <v>1.2500000000000001E-2</v>
      </c>
      <c r="AD101" s="15">
        <f t="shared" si="35"/>
        <v>0.47839393939393943</v>
      </c>
    </row>
    <row r="102" spans="1:30" x14ac:dyDescent="0.3">
      <c r="A102" s="10" t="s">
        <v>118</v>
      </c>
      <c r="B102" s="29">
        <v>658.29570000000001</v>
      </c>
      <c r="C102" s="30">
        <v>114.59399999999999</v>
      </c>
      <c r="D102" s="31">
        <v>548.03399999999999</v>
      </c>
      <c r="E102" s="39">
        <v>149.62</v>
      </c>
      <c r="F102" s="32">
        <v>39108</v>
      </c>
      <c r="G102" s="33">
        <f t="shared" si="25"/>
        <v>109.12134825190437</v>
      </c>
      <c r="H102" s="33">
        <v>0.05</v>
      </c>
      <c r="I102" s="34">
        <v>42069</v>
      </c>
      <c r="J102" s="33">
        <f t="shared" si="26"/>
        <v>1.027765223233372</v>
      </c>
      <c r="K102" s="12">
        <v>98.885793871866298</v>
      </c>
      <c r="L102" s="12">
        <v>121.73913043478262</v>
      </c>
      <c r="M102" s="14">
        <v>1.7298277511961724</v>
      </c>
      <c r="N102" s="13">
        <f t="shared" si="19"/>
        <v>153.75551230488139</v>
      </c>
      <c r="O102" s="13">
        <f t="shared" si="20"/>
        <v>23.931654067407329</v>
      </c>
      <c r="P102" s="13">
        <f t="shared" si="21"/>
        <v>646.22674635950818</v>
      </c>
      <c r="Q102" s="13">
        <f t="shared" si="22"/>
        <v>465.38691918057867</v>
      </c>
      <c r="R102" s="13">
        <f t="shared" si="27"/>
        <v>0.40660593000900747</v>
      </c>
      <c r="S102" s="13">
        <f t="shared" si="23"/>
        <v>6.0485033345073242</v>
      </c>
      <c r="T102" s="13">
        <f t="shared" si="24"/>
        <v>1.2500000000000001E-2</v>
      </c>
      <c r="U102" s="4">
        <f t="shared" si="28"/>
        <v>0.4324569377990431</v>
      </c>
      <c r="V102" s="6">
        <f t="shared" si="33"/>
        <v>96</v>
      </c>
      <c r="W102" s="15">
        <f t="shared" si="29"/>
        <v>0.89002644177622869</v>
      </c>
      <c r="X102" s="15">
        <f t="shared" si="29"/>
        <v>0.29614592349185287</v>
      </c>
      <c r="Y102" s="15">
        <f t="shared" si="29"/>
        <v>0.90755565244717218</v>
      </c>
      <c r="Z102" s="15">
        <f t="shared" si="34"/>
        <v>0.38054421364216751</v>
      </c>
      <c r="AA102" s="15">
        <f t="shared" si="30"/>
        <v>0.40660593000900747</v>
      </c>
      <c r="AB102" s="15">
        <f t="shared" si="31"/>
        <v>0.63567333760043798</v>
      </c>
      <c r="AC102" s="15">
        <f t="shared" si="32"/>
        <v>1.2500000000000001E-2</v>
      </c>
      <c r="AD102" s="15">
        <f t="shared" si="35"/>
        <v>0.4324569377990431</v>
      </c>
    </row>
    <row r="103" spans="1:30" x14ac:dyDescent="0.3">
      <c r="A103" s="10" t="s">
        <v>119</v>
      </c>
      <c r="B103" s="29">
        <v>660.8682</v>
      </c>
      <c r="C103" s="30">
        <v>114.922</v>
      </c>
      <c r="D103" s="31">
        <v>552.37800000000004</v>
      </c>
      <c r="E103" s="39">
        <v>150.99</v>
      </c>
      <c r="F103" s="32">
        <v>39066</v>
      </c>
      <c r="G103" s="33">
        <f t="shared" si="25"/>
        <v>109.0041574820726</v>
      </c>
      <c r="H103" s="33">
        <v>0.05</v>
      </c>
      <c r="I103" s="34">
        <v>42062</v>
      </c>
      <c r="J103" s="33">
        <f t="shared" si="26"/>
        <v>1.027594209979845</v>
      </c>
      <c r="K103" s="12">
        <v>98.885793871866298</v>
      </c>
      <c r="L103" s="12">
        <v>122.30014025245444</v>
      </c>
      <c r="M103" s="14">
        <v>1.8457792207792207</v>
      </c>
      <c r="N103" s="13">
        <f t="shared" si="19"/>
        <v>154.27586054284671</v>
      </c>
      <c r="O103" s="13">
        <f t="shared" si="20"/>
        <v>24.57396203556825</v>
      </c>
      <c r="P103" s="13">
        <f t="shared" si="21"/>
        <v>646.63340733836344</v>
      </c>
      <c r="Q103" s="13">
        <f t="shared" si="22"/>
        <v>465.29610727962785</v>
      </c>
      <c r="R103" s="13">
        <f t="shared" si="27"/>
        <v>0.28581904816471493</v>
      </c>
      <c r="S103" s="13">
        <f t="shared" si="23"/>
        <v>6.2224552112055482</v>
      </c>
      <c r="T103" s="13">
        <f t="shared" si="24"/>
        <v>1.2500000000000001E-2</v>
      </c>
      <c r="U103" s="4">
        <f t="shared" si="28"/>
        <v>0.46144480519480519</v>
      </c>
      <c r="V103" s="6">
        <f t="shared" si="33"/>
        <v>97</v>
      </c>
      <c r="W103" s="15">
        <f t="shared" si="29"/>
        <v>0.52034823796532237</v>
      </c>
      <c r="X103" s="15">
        <f t="shared" si="29"/>
        <v>0.64230796816092095</v>
      </c>
      <c r="Y103" s="15">
        <f t="shared" si="29"/>
        <v>0.40666097885525687</v>
      </c>
      <c r="Z103" s="15">
        <f t="shared" si="34"/>
        <v>0.28973231269134203</v>
      </c>
      <c r="AA103" s="15">
        <f t="shared" si="30"/>
        <v>0.28581904816471493</v>
      </c>
      <c r="AB103" s="15">
        <f t="shared" si="31"/>
        <v>0.17395187669822398</v>
      </c>
      <c r="AC103" s="15">
        <f t="shared" si="32"/>
        <v>1.2500000000000001E-2</v>
      </c>
      <c r="AD103" s="15">
        <f t="shared" si="35"/>
        <v>0.46144480519480519</v>
      </c>
    </row>
    <row r="104" spans="1:30" x14ac:dyDescent="0.3">
      <c r="A104" s="10" t="s">
        <v>120</v>
      </c>
      <c r="B104" s="29">
        <v>663.83640000000003</v>
      </c>
      <c r="C104" s="30">
        <v>115.11799999999999</v>
      </c>
      <c r="D104" s="31">
        <v>557.13300000000004</v>
      </c>
      <c r="E104" s="39">
        <v>155.04</v>
      </c>
      <c r="F104" s="32">
        <v>39389</v>
      </c>
      <c r="G104" s="33">
        <f t="shared" si="25"/>
        <v>109.90541030720723</v>
      </c>
      <c r="H104" s="33">
        <v>0</v>
      </c>
      <c r="I104" s="34">
        <v>42378</v>
      </c>
      <c r="J104" s="33">
        <f t="shared" si="26"/>
        <v>1.0353142368533561</v>
      </c>
      <c r="K104" s="12">
        <v>98.885793871866298</v>
      </c>
      <c r="L104" s="12">
        <v>123.14165497896212</v>
      </c>
      <c r="M104" s="14">
        <v>2.236709235209235</v>
      </c>
      <c r="N104" s="13">
        <f t="shared" si="19"/>
        <v>154.21413102225111</v>
      </c>
      <c r="O104" s="13">
        <f t="shared" si="20"/>
        <v>26.302046776674587</v>
      </c>
      <c r="P104" s="13">
        <f t="shared" si="21"/>
        <v>646.33307424530312</v>
      </c>
      <c r="Q104" s="13">
        <f t="shared" si="22"/>
        <v>465.37104994265997</v>
      </c>
      <c r="R104" s="13">
        <f t="shared" si="27"/>
        <v>0.17040518816608952</v>
      </c>
      <c r="S104" s="13">
        <f t="shared" si="23"/>
        <v>6.7377669956531658</v>
      </c>
      <c r="T104" s="13">
        <f t="shared" si="24"/>
        <v>0</v>
      </c>
      <c r="U104" s="4">
        <f t="shared" si="28"/>
        <v>0.55917730880230876</v>
      </c>
      <c r="V104" s="6">
        <f t="shared" si="33"/>
        <v>98</v>
      </c>
      <c r="W104" s="15">
        <f t="shared" si="29"/>
        <v>-6.1729520595605436E-2</v>
      </c>
      <c r="X104" s="15">
        <f t="shared" si="29"/>
        <v>1.7280847411063363</v>
      </c>
      <c r="Y104" s="15">
        <f t="shared" si="29"/>
        <v>-0.30033309306031697</v>
      </c>
      <c r="Z104" s="15">
        <f t="shared" si="34"/>
        <v>0.36467497572346019</v>
      </c>
      <c r="AA104" s="15">
        <f t="shared" si="30"/>
        <v>0.17040518816608952</v>
      </c>
      <c r="AB104" s="15">
        <f t="shared" si="31"/>
        <v>0.5153117844476176</v>
      </c>
      <c r="AC104" s="15">
        <f t="shared" si="32"/>
        <v>0</v>
      </c>
      <c r="AD104" s="15">
        <f t="shared" si="35"/>
        <v>0.55917730880230876</v>
      </c>
    </row>
    <row r="105" spans="1:30" x14ac:dyDescent="0.3">
      <c r="A105" s="10" t="s">
        <v>121</v>
      </c>
      <c r="B105" s="29">
        <v>669.44320000000005</v>
      </c>
      <c r="C105" s="30">
        <v>115.709</v>
      </c>
      <c r="D105" s="31">
        <v>561.06399999999996</v>
      </c>
      <c r="E105" s="39">
        <v>157.84</v>
      </c>
      <c r="F105" s="32">
        <v>40084</v>
      </c>
      <c r="G105" s="33">
        <f t="shared" si="25"/>
        <v>111.84463852228019</v>
      </c>
      <c r="H105" s="33">
        <v>0</v>
      </c>
      <c r="I105" s="34">
        <v>43059</v>
      </c>
      <c r="J105" s="33">
        <f t="shared" si="26"/>
        <v>1.0519513833750687</v>
      </c>
      <c r="K105" s="12">
        <v>98.885793871866298</v>
      </c>
      <c r="L105" s="12">
        <v>124.12342215988781</v>
      </c>
      <c r="M105" s="14">
        <v>2.4017380952380951</v>
      </c>
      <c r="N105" s="13">
        <f t="shared" si="19"/>
        <v>152.8109662730925</v>
      </c>
      <c r="O105" s="13">
        <f t="shared" si="20"/>
        <v>25.985654343300972</v>
      </c>
      <c r="P105" s="13">
        <f t="shared" si="21"/>
        <v>645.57994223739047</v>
      </c>
      <c r="Q105" s="13">
        <f t="shared" si="22"/>
        <v>465.52592535137148</v>
      </c>
      <c r="R105" s="13">
        <f t="shared" si="27"/>
        <v>0.5120729303127014</v>
      </c>
      <c r="S105" s="13">
        <f t="shared" si="23"/>
        <v>7.0197992026217442</v>
      </c>
      <c r="T105" s="13">
        <f t="shared" si="24"/>
        <v>0</v>
      </c>
      <c r="U105" s="4">
        <f t="shared" si="28"/>
        <v>0.60043452380952378</v>
      </c>
      <c r="V105" s="6">
        <f t="shared" si="33"/>
        <v>99</v>
      </c>
      <c r="W105" s="15">
        <f t="shared" si="29"/>
        <v>-1.4031647491586057</v>
      </c>
      <c r="X105" s="15">
        <f t="shared" si="29"/>
        <v>-0.31639243337361478</v>
      </c>
      <c r="Y105" s="15">
        <f t="shared" si="29"/>
        <v>-0.75313200791265444</v>
      </c>
      <c r="Z105" s="15">
        <f t="shared" si="34"/>
        <v>0.5195503844349787</v>
      </c>
      <c r="AA105" s="15">
        <f t="shared" si="30"/>
        <v>0.5120729303127014</v>
      </c>
      <c r="AB105" s="15">
        <f t="shared" si="31"/>
        <v>0.28203220696857834</v>
      </c>
      <c r="AC105" s="15">
        <f t="shared" si="32"/>
        <v>0</v>
      </c>
      <c r="AD105" s="15">
        <f t="shared" si="35"/>
        <v>0.60043452380952378</v>
      </c>
    </row>
    <row r="106" spans="1:30" x14ac:dyDescent="0.3">
      <c r="A106" s="10" t="s">
        <v>122</v>
      </c>
      <c r="B106" s="29">
        <v>672.67529999999999</v>
      </c>
      <c r="C106" s="30">
        <v>116.092</v>
      </c>
      <c r="D106" s="31">
        <v>566.298</v>
      </c>
      <c r="E106" s="39">
        <v>156.85</v>
      </c>
      <c r="F106" s="32">
        <v>40075</v>
      </c>
      <c r="G106" s="33">
        <f t="shared" si="25"/>
        <v>111.81952621445912</v>
      </c>
      <c r="H106" s="33">
        <v>0</v>
      </c>
      <c r="I106" s="34">
        <v>42962</v>
      </c>
      <c r="J106" s="33">
        <f t="shared" si="26"/>
        <v>1.0495816282904782</v>
      </c>
      <c r="K106" s="12">
        <v>98.885793871866298</v>
      </c>
      <c r="L106" s="12">
        <v>123.56241234221599</v>
      </c>
      <c r="M106" s="14">
        <v>2.0198917748917746</v>
      </c>
      <c r="N106" s="13">
        <f t="shared" si="19"/>
        <v>153.63458256819754</v>
      </c>
      <c r="O106" s="13">
        <f t="shared" si="20"/>
        <v>25.251531890211986</v>
      </c>
      <c r="P106" s="13">
        <f t="shared" si="21"/>
        <v>646.28711111324026</v>
      </c>
      <c r="Q106" s="13">
        <f t="shared" si="22"/>
        <v>465.72899640188172</v>
      </c>
      <c r="R106" s="13">
        <f t="shared" si="27"/>
        <v>0.33045616587852322</v>
      </c>
      <c r="S106" s="13">
        <f t="shared" si="23"/>
        <v>6.23634112956824</v>
      </c>
      <c r="T106" s="13">
        <f t="shared" si="24"/>
        <v>0</v>
      </c>
      <c r="U106" s="4">
        <f t="shared" si="28"/>
        <v>0.50497294372294366</v>
      </c>
      <c r="V106" s="6">
        <f t="shared" si="33"/>
        <v>100</v>
      </c>
      <c r="W106" s="15">
        <f t="shared" si="29"/>
        <v>0.82361629510504031</v>
      </c>
      <c r="X106" s="15">
        <f t="shared" si="29"/>
        <v>-0.73412245308898605</v>
      </c>
      <c r="Y106" s="15">
        <f t="shared" si="29"/>
        <v>0.70716887584978849</v>
      </c>
      <c r="Z106" s="15">
        <f t="shared" si="34"/>
        <v>0.72262143494521069</v>
      </c>
      <c r="AA106" s="15">
        <f t="shared" si="30"/>
        <v>0.33045616587852322</v>
      </c>
      <c r="AB106" s="15">
        <f t="shared" si="31"/>
        <v>-0.78345807305350412</v>
      </c>
      <c r="AC106" s="15">
        <f t="shared" si="32"/>
        <v>0</v>
      </c>
      <c r="AD106" s="15">
        <f t="shared" si="35"/>
        <v>0.50497294372294366</v>
      </c>
    </row>
    <row r="107" spans="1:30" x14ac:dyDescent="0.3">
      <c r="A107" s="10" t="s">
        <v>123</v>
      </c>
      <c r="B107" s="29">
        <v>673.99450000000002</v>
      </c>
      <c r="C107" s="30">
        <v>116.286</v>
      </c>
      <c r="D107" s="31">
        <v>571.13699999999994</v>
      </c>
      <c r="E107" s="39">
        <v>159.02000000000001</v>
      </c>
      <c r="F107" s="32">
        <v>40208</v>
      </c>
      <c r="G107" s="33">
        <f t="shared" si="25"/>
        <v>112.19063031892631</v>
      </c>
      <c r="H107" s="33">
        <v>0</v>
      </c>
      <c r="I107" s="34">
        <v>43087</v>
      </c>
      <c r="J107" s="33">
        <f t="shared" si="26"/>
        <v>1.0526354363891772</v>
      </c>
      <c r="K107" s="12">
        <v>98.885793871866298</v>
      </c>
      <c r="L107" s="12">
        <v>125.38569424964938</v>
      </c>
      <c r="M107" s="14">
        <v>1.7600385846038022</v>
      </c>
      <c r="N107" s="13">
        <f t="shared" si="19"/>
        <v>154.02794779276641</v>
      </c>
      <c r="O107" s="13">
        <f t="shared" si="20"/>
        <v>26.168034757611746</v>
      </c>
      <c r="P107" s="13">
        <f t="shared" si="21"/>
        <v>646.1924991691069</v>
      </c>
      <c r="Q107" s="13">
        <f t="shared" si="22"/>
        <v>465.7697922894157</v>
      </c>
      <c r="R107" s="13">
        <f t="shared" si="27"/>
        <v>0.16696937323734673</v>
      </c>
      <c r="S107" s="13">
        <f t="shared" si="23"/>
        <v>7.5341866800644084</v>
      </c>
      <c r="T107" s="13">
        <f t="shared" si="24"/>
        <v>0</v>
      </c>
      <c r="U107" s="4">
        <f t="shared" si="28"/>
        <v>0.44000964615095056</v>
      </c>
      <c r="V107" s="6">
        <f t="shared" si="33"/>
        <v>101</v>
      </c>
      <c r="W107" s="15">
        <f t="shared" si="29"/>
        <v>0.39336522456886769</v>
      </c>
      <c r="X107" s="15">
        <f t="shared" si="29"/>
        <v>0.91650286739976039</v>
      </c>
      <c r="Y107" s="15">
        <f t="shared" si="29"/>
        <v>-9.4611944133362158E-2</v>
      </c>
      <c r="Z107" s="15">
        <f t="shared" si="34"/>
        <v>0.76341732247919936</v>
      </c>
      <c r="AA107" s="15">
        <f t="shared" si="30"/>
        <v>0.16696937323734673</v>
      </c>
      <c r="AB107" s="15">
        <f t="shared" si="31"/>
        <v>1.2978455504961683</v>
      </c>
      <c r="AC107" s="15">
        <f t="shared" si="32"/>
        <v>0</v>
      </c>
      <c r="AD107" s="15">
        <f t="shared" si="35"/>
        <v>0.44000964615095056</v>
      </c>
    </row>
    <row r="108" spans="1:30" x14ac:dyDescent="0.3">
      <c r="A108" s="10" t="s">
        <v>124</v>
      </c>
      <c r="B108" s="29">
        <v>676.56700000000001</v>
      </c>
      <c r="C108" s="30">
        <v>116.779</v>
      </c>
      <c r="D108" s="31">
        <v>575.87599999999998</v>
      </c>
      <c r="E108" s="39">
        <v>160.06</v>
      </c>
      <c r="F108" s="32">
        <v>40291</v>
      </c>
      <c r="G108" s="33">
        <f t="shared" si="25"/>
        <v>112.42222160216524</v>
      </c>
      <c r="H108" s="33">
        <v>0</v>
      </c>
      <c r="I108" s="34">
        <v>43049</v>
      </c>
      <c r="J108" s="33">
        <f t="shared" si="26"/>
        <v>1.0517070787271727</v>
      </c>
      <c r="K108" s="12">
        <v>98.885793871866298</v>
      </c>
      <c r="L108" s="12">
        <v>125.94670406732118</v>
      </c>
      <c r="M108" s="14">
        <v>1.7290014430014429</v>
      </c>
      <c r="N108" s="13">
        <f t="shared" si="19"/>
        <v>154.51944667652003</v>
      </c>
      <c r="O108" s="13">
        <f t="shared" si="20"/>
        <v>26.485085196157392</v>
      </c>
      <c r="P108" s="13">
        <f t="shared" si="21"/>
        <v>646.66168486102777</v>
      </c>
      <c r="Q108" s="13">
        <f t="shared" si="22"/>
        <v>466.06423867246025</v>
      </c>
      <c r="R108" s="13">
        <f t="shared" si="27"/>
        <v>0.423058576194002</v>
      </c>
      <c r="S108" s="13">
        <f t="shared" si="23"/>
        <v>7.5575574167388835</v>
      </c>
      <c r="T108" s="13">
        <f t="shared" si="24"/>
        <v>0</v>
      </c>
      <c r="U108" s="4">
        <f t="shared" si="28"/>
        <v>0.43225036075036072</v>
      </c>
      <c r="V108" s="6">
        <f t="shared" si="33"/>
        <v>102</v>
      </c>
      <c r="W108" s="15">
        <f t="shared" si="29"/>
        <v>0.49149888375362139</v>
      </c>
      <c r="X108" s="15">
        <f t="shared" si="29"/>
        <v>0.31705043854564607</v>
      </c>
      <c r="Y108" s="15">
        <f t="shared" si="29"/>
        <v>0.46918569192087034</v>
      </c>
      <c r="Z108" s="15">
        <f t="shared" si="34"/>
        <v>1.0578637055237436</v>
      </c>
      <c r="AA108" s="15">
        <f t="shared" si="30"/>
        <v>0.423058576194002</v>
      </c>
      <c r="AB108" s="15">
        <f t="shared" si="31"/>
        <v>2.337073667447509E-2</v>
      </c>
      <c r="AC108" s="15">
        <f t="shared" si="32"/>
        <v>0</v>
      </c>
      <c r="AD108" s="15">
        <f t="shared" si="35"/>
        <v>0.43225036075036072</v>
      </c>
    </row>
    <row r="109" spans="1:30" x14ac:dyDescent="0.3">
      <c r="A109" s="10" t="s">
        <v>125</v>
      </c>
      <c r="B109" s="29">
        <v>684.68029999999999</v>
      </c>
      <c r="C109" s="30">
        <v>117.05800000000001</v>
      </c>
      <c r="D109" s="31">
        <v>579.98</v>
      </c>
      <c r="E109" s="39">
        <v>162.16</v>
      </c>
      <c r="F109" s="32">
        <v>40309</v>
      </c>
      <c r="G109" s="33">
        <f t="shared" si="25"/>
        <v>112.4724462178074</v>
      </c>
      <c r="H109" s="33">
        <v>0</v>
      </c>
      <c r="I109" s="34">
        <v>43163</v>
      </c>
      <c r="J109" s="33">
        <f t="shared" si="26"/>
        <v>1.0544921517131864</v>
      </c>
      <c r="K109" s="12">
        <v>98.607242339832865</v>
      </c>
      <c r="L109" s="12">
        <v>127.20897615708276</v>
      </c>
      <c r="M109" s="14">
        <v>1.6242766798418973</v>
      </c>
      <c r="N109" s="13">
        <f t="shared" si="19"/>
        <v>154.72648034783575</v>
      </c>
      <c r="O109" s="13">
        <f t="shared" si="20"/>
        <v>27.285468543480167</v>
      </c>
      <c r="P109" s="13">
        <f t="shared" si="21"/>
        <v>647.5892735741013</v>
      </c>
      <c r="Q109" s="13">
        <f t="shared" si="22"/>
        <v>465.56235155359286</v>
      </c>
      <c r="R109" s="13">
        <f t="shared" si="27"/>
        <v>0.23862787530894991</v>
      </c>
      <c r="S109" s="13">
        <f t="shared" si="23"/>
        <v>8.3161677227236392</v>
      </c>
      <c r="T109" s="13">
        <f t="shared" si="24"/>
        <v>0</v>
      </c>
      <c r="U109" s="4">
        <f t="shared" si="28"/>
        <v>0.40606916996047432</v>
      </c>
      <c r="V109" s="6">
        <f t="shared" si="33"/>
        <v>103</v>
      </c>
      <c r="W109" s="15">
        <f t="shared" si="29"/>
        <v>0.20703367131571326</v>
      </c>
      <c r="X109" s="15">
        <f t="shared" si="29"/>
        <v>0.80038334732277505</v>
      </c>
      <c r="Y109" s="15">
        <f t="shared" si="29"/>
        <v>0.92758871307353274</v>
      </c>
      <c r="Z109" s="15">
        <f t="shared" si="34"/>
        <v>0.55597658665635663</v>
      </c>
      <c r="AA109" s="15">
        <f t="shared" si="30"/>
        <v>0.23862787530894991</v>
      </c>
      <c r="AB109" s="15">
        <f t="shared" si="31"/>
        <v>0.75861030598475576</v>
      </c>
      <c r="AC109" s="15">
        <f t="shared" si="32"/>
        <v>0</v>
      </c>
      <c r="AD109" s="15">
        <f t="shared" si="35"/>
        <v>0.40606916996047432</v>
      </c>
    </row>
    <row r="110" spans="1:30" x14ac:dyDescent="0.3">
      <c r="A110" s="10" t="s">
        <v>126</v>
      </c>
      <c r="B110" s="29">
        <v>691.01260000000002</v>
      </c>
      <c r="C110" s="30">
        <v>117.729</v>
      </c>
      <c r="D110" s="31">
        <v>584.69200000000001</v>
      </c>
      <c r="E110" s="39">
        <v>166.71</v>
      </c>
      <c r="F110" s="32">
        <v>40440</v>
      </c>
      <c r="G110" s="33">
        <f t="shared" si="25"/>
        <v>112.83796980942549</v>
      </c>
      <c r="H110" s="33">
        <v>0</v>
      </c>
      <c r="I110" s="34">
        <v>43249</v>
      </c>
      <c r="J110" s="33">
        <f t="shared" si="26"/>
        <v>1.0565931716850914</v>
      </c>
      <c r="K110" s="12">
        <v>98.607242339832865</v>
      </c>
      <c r="L110" s="12">
        <v>127.62973352033661</v>
      </c>
      <c r="M110" s="14">
        <v>1.435868205868206</v>
      </c>
      <c r="N110" s="13">
        <f t="shared" si="19"/>
        <v>154.7650096623718</v>
      </c>
      <c r="O110" s="13">
        <f t="shared" si="20"/>
        <v>29.282065972583883</v>
      </c>
      <c r="P110" s="13">
        <f t="shared" si="21"/>
        <v>648.31083148524704</v>
      </c>
      <c r="Q110" s="13">
        <f t="shared" si="22"/>
        <v>465.68776756623123</v>
      </c>
      <c r="R110" s="13">
        <f t="shared" si="27"/>
        <v>0.57158345806138655</v>
      </c>
      <c r="S110" s="13">
        <f t="shared" si="23"/>
        <v>8.074799204238186</v>
      </c>
      <c r="T110" s="13">
        <f t="shared" si="24"/>
        <v>0</v>
      </c>
      <c r="U110" s="4">
        <f t="shared" si="28"/>
        <v>0.35896705146705149</v>
      </c>
      <c r="V110" s="6">
        <f t="shared" si="33"/>
        <v>104</v>
      </c>
      <c r="W110" s="15">
        <f t="shared" si="29"/>
        <v>3.8529314536049242E-2</v>
      </c>
      <c r="X110" s="15">
        <f t="shared" si="29"/>
        <v>1.9965974291037156</v>
      </c>
      <c r="Y110" s="15">
        <f t="shared" si="29"/>
        <v>0.72155791114573731</v>
      </c>
      <c r="Z110" s="15">
        <f t="shared" si="34"/>
        <v>0.68139259929472473</v>
      </c>
      <c r="AA110" s="15">
        <f t="shared" si="30"/>
        <v>0.57158345806138655</v>
      </c>
      <c r="AB110" s="15">
        <f t="shared" si="31"/>
        <v>-0.24136851848545327</v>
      </c>
      <c r="AC110" s="15">
        <f t="shared" si="32"/>
        <v>0</v>
      </c>
      <c r="AD110" s="15">
        <f t="shared" si="35"/>
        <v>0.35896705146705149</v>
      </c>
    </row>
    <row r="111" spans="1:30" x14ac:dyDescent="0.3">
      <c r="A111" s="10" t="s">
        <v>127</v>
      </c>
      <c r="B111" s="29">
        <v>695.36609999999996</v>
      </c>
      <c r="C111" s="30">
        <v>118.276</v>
      </c>
      <c r="D111" s="31">
        <v>590.62599999999998</v>
      </c>
      <c r="E111" s="39">
        <v>168.71</v>
      </c>
      <c r="F111" s="32">
        <v>40662</v>
      </c>
      <c r="G111" s="33">
        <f t="shared" si="25"/>
        <v>113.45740673567902</v>
      </c>
      <c r="H111" s="33">
        <v>0</v>
      </c>
      <c r="I111" s="34">
        <v>43432</v>
      </c>
      <c r="J111" s="33">
        <f t="shared" si="26"/>
        <v>1.0610639467415868</v>
      </c>
      <c r="K111" s="12">
        <v>98.607242339832865</v>
      </c>
      <c r="L111" s="12">
        <v>128.19074333800842</v>
      </c>
      <c r="M111" s="14">
        <v>1.2936853002070392</v>
      </c>
      <c r="N111" s="13">
        <f t="shared" si="19"/>
        <v>154.88899869430378</v>
      </c>
      <c r="O111" s="13">
        <f t="shared" si="20"/>
        <v>29.588826019265426</v>
      </c>
      <c r="P111" s="13">
        <f t="shared" si="21"/>
        <v>648.516634139237</v>
      </c>
      <c r="Q111" s="13">
        <f t="shared" si="22"/>
        <v>465.81298920122248</v>
      </c>
      <c r="R111" s="13">
        <f t="shared" si="27"/>
        <v>0.46355033112801536</v>
      </c>
      <c r="S111" s="13">
        <f t="shared" si="23"/>
        <v>8.049846067435583</v>
      </c>
      <c r="T111" s="13">
        <f t="shared" si="24"/>
        <v>0</v>
      </c>
      <c r="U111" s="4">
        <f t="shared" si="28"/>
        <v>0.3234213250517598</v>
      </c>
      <c r="V111" s="6">
        <f t="shared" si="33"/>
        <v>105</v>
      </c>
      <c r="W111" s="15">
        <f t="shared" si="29"/>
        <v>0.12398903193198407</v>
      </c>
      <c r="X111" s="15">
        <f t="shared" si="29"/>
        <v>0.30676004668154278</v>
      </c>
      <c r="Y111" s="15">
        <f t="shared" si="29"/>
        <v>0.20580265398996289</v>
      </c>
      <c r="Z111" s="15">
        <f t="shared" si="34"/>
        <v>0.80661423428597345</v>
      </c>
      <c r="AA111" s="15">
        <f t="shared" si="30"/>
        <v>0.46355033112801536</v>
      </c>
      <c r="AB111" s="15">
        <f t="shared" si="31"/>
        <v>-2.4953136802603026E-2</v>
      </c>
      <c r="AC111" s="15">
        <f t="shared" si="32"/>
        <v>0</v>
      </c>
      <c r="AD111" s="15">
        <f t="shared" si="35"/>
        <v>0.3234213250517598</v>
      </c>
    </row>
    <row r="112" spans="1:30" x14ac:dyDescent="0.3">
      <c r="A112" s="10" t="s">
        <v>128</v>
      </c>
      <c r="B112" s="29">
        <v>701.96220000000005</v>
      </c>
      <c r="C112" s="30">
        <v>118.79</v>
      </c>
      <c r="D112" s="31">
        <v>596.95600000000002</v>
      </c>
      <c r="E112" s="39">
        <v>171.09</v>
      </c>
      <c r="F112" s="32">
        <v>40524</v>
      </c>
      <c r="G112" s="33">
        <f t="shared" si="25"/>
        <v>113.07235134908898</v>
      </c>
      <c r="H112" s="33">
        <v>0</v>
      </c>
      <c r="I112" s="34">
        <v>43286</v>
      </c>
      <c r="J112" s="33">
        <f t="shared" si="26"/>
        <v>1.0574970988823063</v>
      </c>
      <c r="K112" s="12">
        <v>98.607242339832865</v>
      </c>
      <c r="L112" s="12">
        <v>129.17251051893408</v>
      </c>
      <c r="M112" s="14">
        <v>1.3141586921850081</v>
      </c>
      <c r="N112" s="13">
        <f t="shared" si="19"/>
        <v>155.85812919716662</v>
      </c>
      <c r="O112" s="13">
        <f t="shared" si="20"/>
        <v>30.892761697428163</v>
      </c>
      <c r="P112" s="13">
        <f t="shared" si="21"/>
        <v>649.7974667861381</v>
      </c>
      <c r="Q112" s="13">
        <f t="shared" si="22"/>
        <v>465.80975273324373</v>
      </c>
      <c r="R112" s="13">
        <f t="shared" si="27"/>
        <v>0.4336351947858752</v>
      </c>
      <c r="S112" s="13">
        <f t="shared" si="23"/>
        <v>8.379157352765402</v>
      </c>
      <c r="T112" s="13">
        <f t="shared" si="24"/>
        <v>0</v>
      </c>
      <c r="U112" s="4">
        <f t="shared" si="28"/>
        <v>0.32853967304625203</v>
      </c>
      <c r="V112" s="6">
        <f t="shared" si="33"/>
        <v>106</v>
      </c>
      <c r="W112" s="15">
        <f t="shared" si="29"/>
        <v>0.96913050286283919</v>
      </c>
      <c r="X112" s="15">
        <f t="shared" si="29"/>
        <v>1.3039356781627376</v>
      </c>
      <c r="Y112" s="15">
        <f t="shared" si="29"/>
        <v>1.2808326469011035</v>
      </c>
      <c r="Z112" s="15">
        <f t="shared" si="34"/>
        <v>0.80337776630722146</v>
      </c>
      <c r="AA112" s="15">
        <f t="shared" si="30"/>
        <v>0.4336351947858752</v>
      </c>
      <c r="AB112" s="15">
        <f t="shared" si="31"/>
        <v>0.32931128532981901</v>
      </c>
      <c r="AC112" s="15">
        <f t="shared" si="32"/>
        <v>0</v>
      </c>
      <c r="AD112" s="15">
        <f t="shared" si="35"/>
        <v>0.32853967304625203</v>
      </c>
    </row>
    <row r="113" spans="1:30" x14ac:dyDescent="0.3">
      <c r="A113" s="10" t="s">
        <v>129</v>
      </c>
      <c r="B113" s="29">
        <v>697.72429999999997</v>
      </c>
      <c r="C113" s="30">
        <v>119.202</v>
      </c>
      <c r="D113" s="31">
        <v>599.02700000000004</v>
      </c>
      <c r="E113" s="39">
        <v>172.49</v>
      </c>
      <c r="F113" s="32">
        <v>40587</v>
      </c>
      <c r="G113" s="33">
        <f t="shared" si="25"/>
        <v>113.2481375038366</v>
      </c>
      <c r="H113" s="33">
        <v>0</v>
      </c>
      <c r="I113" s="34">
        <v>43380</v>
      </c>
      <c r="J113" s="33">
        <f t="shared" si="26"/>
        <v>1.0597935625725279</v>
      </c>
      <c r="K113" s="12">
        <v>98.607242339832865</v>
      </c>
      <c r="L113" s="12">
        <v>131.13604488078542</v>
      </c>
      <c r="M113" s="14">
        <v>1.472310245310245</v>
      </c>
      <c r="N113" s="13">
        <f t="shared" si="19"/>
        <v>155.64130023436059</v>
      </c>
      <c r="O113" s="13">
        <f t="shared" si="20"/>
        <v>31.144559389533811</v>
      </c>
      <c r="P113" s="13">
        <f t="shared" si="21"/>
        <v>648.97499021944145</v>
      </c>
      <c r="Q113" s="13">
        <f t="shared" si="22"/>
        <v>465.74817061239486</v>
      </c>
      <c r="R113" s="13">
        <f t="shared" si="27"/>
        <v>0.34623047125332818</v>
      </c>
      <c r="S113" s="13">
        <f t="shared" si="23"/>
        <v>9.5415761848501042</v>
      </c>
      <c r="T113" s="13">
        <f t="shared" si="24"/>
        <v>0</v>
      </c>
      <c r="U113" s="4">
        <f t="shared" si="28"/>
        <v>0.36807756132756125</v>
      </c>
      <c r="V113" s="6">
        <f t="shared" si="33"/>
        <v>107</v>
      </c>
      <c r="W113" s="15">
        <f t="shared" si="29"/>
        <v>-0.21682896280603359</v>
      </c>
      <c r="X113" s="15">
        <f t="shared" si="29"/>
        <v>0.25179769210564729</v>
      </c>
      <c r="Y113" s="15">
        <f t="shared" si="29"/>
        <v>-0.82247656669665048</v>
      </c>
      <c r="Z113" s="15">
        <f t="shared" si="34"/>
        <v>0.74179564545835319</v>
      </c>
      <c r="AA113" s="15">
        <f t="shared" si="30"/>
        <v>0.34623047125332818</v>
      </c>
      <c r="AB113" s="15">
        <f t="shared" si="31"/>
        <v>1.1624188320847022</v>
      </c>
      <c r="AC113" s="15">
        <f t="shared" si="32"/>
        <v>0</v>
      </c>
      <c r="AD113" s="15">
        <f t="shared" si="35"/>
        <v>0.36807756132756125</v>
      </c>
    </row>
    <row r="114" spans="1:30" x14ac:dyDescent="0.3">
      <c r="A114" s="10" t="s">
        <v>130</v>
      </c>
      <c r="B114" s="29">
        <v>703.39679999999998</v>
      </c>
      <c r="C114" s="30">
        <v>119.873</v>
      </c>
      <c r="D114" s="31">
        <v>603.995</v>
      </c>
      <c r="E114" s="39">
        <v>176.41</v>
      </c>
      <c r="F114" s="32">
        <v>40569</v>
      </c>
      <c r="G114" s="33">
        <f t="shared" si="25"/>
        <v>113.19791288819442</v>
      </c>
      <c r="H114" s="33">
        <v>0</v>
      </c>
      <c r="I114" s="34">
        <v>43343</v>
      </c>
      <c r="J114" s="33">
        <f t="shared" si="26"/>
        <v>1.058889635375313</v>
      </c>
      <c r="K114" s="12">
        <v>98.607242339832865</v>
      </c>
      <c r="L114" s="12">
        <v>131.41654978962131</v>
      </c>
      <c r="M114" s="14">
        <v>1.8909523809523809</v>
      </c>
      <c r="N114" s="13">
        <f t="shared" si="19"/>
        <v>155.99122254352324</v>
      </c>
      <c r="O114" s="13">
        <f t="shared" si="20"/>
        <v>32.915713698869119</v>
      </c>
      <c r="P114" s="13">
        <f t="shared" si="21"/>
        <v>649.8700325396635</v>
      </c>
      <c r="Q114" s="13">
        <f t="shared" si="22"/>
        <v>465.78914075600835</v>
      </c>
      <c r="R114" s="13">
        <f t="shared" si="27"/>
        <v>0.56133160045597208</v>
      </c>
      <c r="S114" s="13">
        <f t="shared" si="23"/>
        <v>9.1939198793676589</v>
      </c>
      <c r="T114" s="13">
        <f t="shared" si="24"/>
        <v>0</v>
      </c>
      <c r="U114" s="4">
        <f t="shared" si="28"/>
        <v>0.47273809523809524</v>
      </c>
      <c r="V114" s="6">
        <f t="shared" si="33"/>
        <v>108</v>
      </c>
      <c r="W114" s="15">
        <f t="shared" si="29"/>
        <v>0.34992230916265044</v>
      </c>
      <c r="X114" s="15">
        <f t="shared" si="29"/>
        <v>1.7711543093353086</v>
      </c>
      <c r="Y114" s="15">
        <f t="shared" si="29"/>
        <v>0.89504232022204633</v>
      </c>
      <c r="Z114" s="15">
        <f t="shared" si="34"/>
        <v>0.78276578907184557</v>
      </c>
      <c r="AA114" s="15">
        <f t="shared" si="30"/>
        <v>0.56133160045597208</v>
      </c>
      <c r="AB114" s="15">
        <f t="shared" si="31"/>
        <v>-0.3476563054824453</v>
      </c>
      <c r="AC114" s="15">
        <f t="shared" si="32"/>
        <v>0</v>
      </c>
      <c r="AD114" s="15">
        <f t="shared" si="35"/>
        <v>0.47273809523809524</v>
      </c>
    </row>
    <row r="115" spans="1:30" x14ac:dyDescent="0.3">
      <c r="A115" s="10" t="s">
        <v>131</v>
      </c>
      <c r="B115" s="29">
        <v>696.86680000000001</v>
      </c>
      <c r="C115" s="30">
        <v>120.69</v>
      </c>
      <c r="D115" s="31">
        <v>606.44000000000005</v>
      </c>
      <c r="E115" s="39">
        <v>179.6</v>
      </c>
      <c r="F115" s="32">
        <v>40712</v>
      </c>
      <c r="G115" s="33">
        <f t="shared" si="25"/>
        <v>113.59691955690727</v>
      </c>
      <c r="H115" s="33">
        <v>0</v>
      </c>
      <c r="I115" s="34">
        <v>43430</v>
      </c>
      <c r="J115" s="33">
        <f t="shared" si="26"/>
        <v>1.0610150858120075</v>
      </c>
      <c r="K115" s="12">
        <v>98.607242339832865</v>
      </c>
      <c r="L115" s="12">
        <v>132.95932678821879</v>
      </c>
      <c r="M115" s="14">
        <v>2.2580283267457184</v>
      </c>
      <c r="N115" s="13">
        <f t="shared" si="19"/>
        <v>155.51544425683542</v>
      </c>
      <c r="O115" s="13">
        <f t="shared" si="20"/>
        <v>33.828080322307258</v>
      </c>
      <c r="P115" s="13">
        <f t="shared" si="21"/>
        <v>648.736820974789</v>
      </c>
      <c r="Q115" s="13">
        <f t="shared" si="22"/>
        <v>465.94048359731443</v>
      </c>
      <c r="R115" s="13">
        <f t="shared" si="27"/>
        <v>0.67924256112652515</v>
      </c>
      <c r="S115" s="13">
        <f t="shared" si="23"/>
        <v>9.6817993199010672</v>
      </c>
      <c r="T115" s="13">
        <f t="shared" si="24"/>
        <v>0</v>
      </c>
      <c r="U115" s="4">
        <f t="shared" si="28"/>
        <v>0.5645070816864296</v>
      </c>
      <c r="V115" s="6">
        <f t="shared" si="33"/>
        <v>109</v>
      </c>
      <c r="W115" s="15">
        <f t="shared" si="29"/>
        <v>-0.47577828668781308</v>
      </c>
      <c r="X115" s="15">
        <f t="shared" si="29"/>
        <v>0.9123666234381389</v>
      </c>
      <c r="Y115" s="15">
        <f t="shared" si="29"/>
        <v>-1.1332115648745003</v>
      </c>
      <c r="Z115" s="15">
        <f t="shared" si="34"/>
        <v>0.93410863037792069</v>
      </c>
      <c r="AA115" s="15">
        <f t="shared" si="30"/>
        <v>0.67924256112652515</v>
      </c>
      <c r="AB115" s="15">
        <f t="shared" si="31"/>
        <v>0.48787944053340837</v>
      </c>
      <c r="AC115" s="15">
        <f t="shared" si="32"/>
        <v>0</v>
      </c>
      <c r="AD115" s="15">
        <f t="shared" si="35"/>
        <v>0.5645070816864296</v>
      </c>
    </row>
    <row r="116" spans="1:30" x14ac:dyDescent="0.3">
      <c r="A116" s="10" t="s">
        <v>132</v>
      </c>
      <c r="B116" s="29">
        <v>702.8691</v>
      </c>
      <c r="C116" s="30">
        <v>121.56</v>
      </c>
      <c r="D116" s="31">
        <v>614.21500000000003</v>
      </c>
      <c r="E116" s="39">
        <v>182.91</v>
      </c>
      <c r="F116" s="32">
        <v>40681</v>
      </c>
      <c r="G116" s="33">
        <f t="shared" si="25"/>
        <v>113.51042160774576</v>
      </c>
      <c r="H116" s="33">
        <v>0</v>
      </c>
      <c r="I116" s="34">
        <v>43369</v>
      </c>
      <c r="J116" s="33">
        <f t="shared" si="26"/>
        <v>1.0595248274598423</v>
      </c>
      <c r="K116" s="12">
        <v>98.607242339832865</v>
      </c>
      <c r="L116" s="12">
        <v>132.95932678821879</v>
      </c>
      <c r="M116" s="14">
        <v>2.7565864527629231</v>
      </c>
      <c r="N116" s="13">
        <f t="shared" si="19"/>
        <v>156.2116530035311</v>
      </c>
      <c r="O116" s="13">
        <f t="shared" si="20"/>
        <v>35.076572890226203</v>
      </c>
      <c r="P116" s="13">
        <f t="shared" si="21"/>
        <v>649.7350140844477</v>
      </c>
      <c r="Q116" s="13">
        <f t="shared" si="22"/>
        <v>466.00486460473059</v>
      </c>
      <c r="R116" s="13">
        <f t="shared" si="27"/>
        <v>0.71826934187857461</v>
      </c>
      <c r="S116" s="13">
        <f t="shared" si="23"/>
        <v>8.9635299780224837</v>
      </c>
      <c r="T116" s="13">
        <f t="shared" si="24"/>
        <v>0</v>
      </c>
      <c r="U116" s="4">
        <f t="shared" si="28"/>
        <v>0.68914661319073078</v>
      </c>
      <c r="V116" s="6">
        <f t="shared" si="33"/>
        <v>110</v>
      </c>
      <c r="W116" s="15">
        <f t="shared" si="29"/>
        <v>0.69620874669567456</v>
      </c>
      <c r="X116" s="15">
        <f t="shared" si="29"/>
        <v>1.2484925679189445</v>
      </c>
      <c r="Y116" s="15">
        <f t="shared" si="29"/>
        <v>0.99819310965870045</v>
      </c>
      <c r="Z116" s="15">
        <f t="shared" si="34"/>
        <v>0.99848963779407995</v>
      </c>
      <c r="AA116" s="15">
        <f t="shared" si="30"/>
        <v>0.71826934187857461</v>
      </c>
      <c r="AB116" s="15">
        <f t="shared" si="31"/>
        <v>-0.71826934187858349</v>
      </c>
      <c r="AC116" s="15">
        <f t="shared" si="32"/>
        <v>0</v>
      </c>
      <c r="AD116" s="15">
        <f t="shared" si="35"/>
        <v>0.68914661319073078</v>
      </c>
    </row>
    <row r="117" spans="1:30" x14ac:dyDescent="0.3">
      <c r="A117" s="10" t="s">
        <v>133</v>
      </c>
      <c r="B117" s="29">
        <v>707.68439999999998</v>
      </c>
      <c r="C117" s="30">
        <v>121.548</v>
      </c>
      <c r="D117" s="31">
        <v>618.40200000000004</v>
      </c>
      <c r="E117" s="39">
        <v>183.76</v>
      </c>
      <c r="F117" s="32">
        <v>40942</v>
      </c>
      <c r="G117" s="33">
        <f t="shared" si="25"/>
        <v>114.23867853455734</v>
      </c>
      <c r="H117" s="33">
        <v>0</v>
      </c>
      <c r="I117" s="34">
        <v>43630</v>
      </c>
      <c r="J117" s="33">
        <f t="shared" si="26"/>
        <v>1.0659011787699262</v>
      </c>
      <c r="K117" s="12">
        <v>98.328690807799433</v>
      </c>
      <c r="L117" s="12">
        <v>133.94109396914448</v>
      </c>
      <c r="M117" s="14">
        <v>2.960273448773449</v>
      </c>
      <c r="N117" s="13">
        <f t="shared" si="19"/>
        <v>156.30088663239658</v>
      </c>
      <c r="O117" s="13">
        <f t="shared" si="20"/>
        <v>34.950069328417435</v>
      </c>
      <c r="P117" s="13">
        <f t="shared" si="21"/>
        <v>649.81776129961145</v>
      </c>
      <c r="Q117" s="13">
        <f t="shared" si="22"/>
        <v>465.76149809157778</v>
      </c>
      <c r="R117" s="13">
        <f t="shared" si="27"/>
        <v>-9.8721555931824412E-3</v>
      </c>
      <c r="S117" s="13">
        <f t="shared" si="23"/>
        <v>9.7090859561865415</v>
      </c>
      <c r="T117" s="13">
        <f t="shared" si="24"/>
        <v>0</v>
      </c>
      <c r="U117" s="4">
        <f t="shared" si="28"/>
        <v>0.74006836219336225</v>
      </c>
      <c r="V117" s="6">
        <f t="shared" si="33"/>
        <v>111</v>
      </c>
      <c r="W117" s="15">
        <f t="shared" si="29"/>
        <v>8.9233628865486025E-2</v>
      </c>
      <c r="X117" s="15">
        <f t="shared" si="29"/>
        <v>-0.12650356180876798</v>
      </c>
      <c r="Y117" s="15">
        <f t="shared" si="29"/>
        <v>8.2747215163749388E-2</v>
      </c>
      <c r="Z117" s="15">
        <f t="shared" si="34"/>
        <v>0.75512312464127263</v>
      </c>
      <c r="AA117" s="15">
        <f t="shared" si="30"/>
        <v>-9.8721555931824412E-3</v>
      </c>
      <c r="AB117" s="15">
        <f t="shared" si="31"/>
        <v>0.74555597816405772</v>
      </c>
      <c r="AC117" s="15">
        <f t="shared" si="32"/>
        <v>0</v>
      </c>
      <c r="AD117" s="15">
        <f t="shared" si="35"/>
        <v>0.74006836219336225</v>
      </c>
    </row>
    <row r="118" spans="1:30" x14ac:dyDescent="0.3">
      <c r="A118" s="10" t="s">
        <v>134</v>
      </c>
      <c r="B118" s="29">
        <v>707.4</v>
      </c>
      <c r="C118" s="30">
        <v>122.39700000000001</v>
      </c>
      <c r="D118" s="31">
        <v>625.548</v>
      </c>
      <c r="E118" s="39">
        <v>185.53</v>
      </c>
      <c r="F118" s="32">
        <v>40971</v>
      </c>
      <c r="G118" s="33">
        <f t="shared" si="25"/>
        <v>114.31959597086971</v>
      </c>
      <c r="H118" s="33">
        <v>0</v>
      </c>
      <c r="I118" s="34">
        <v>43711</v>
      </c>
      <c r="J118" s="33">
        <f t="shared" si="26"/>
        <v>1.067880046417883</v>
      </c>
      <c r="K118" s="12">
        <v>98.328690807799433</v>
      </c>
      <c r="L118" s="12">
        <v>136.60589060308556</v>
      </c>
      <c r="M118" s="14">
        <v>2.7164362041467309</v>
      </c>
      <c r="N118" s="13">
        <f t="shared" si="19"/>
        <v>156.56827874559335</v>
      </c>
      <c r="O118" s="13">
        <f t="shared" si="20"/>
        <v>35.027131592289784</v>
      </c>
      <c r="P118" s="13">
        <f t="shared" si="21"/>
        <v>649.59208586294267</v>
      </c>
      <c r="Q118" s="13">
        <f t="shared" si="22"/>
        <v>465.64682497237982</v>
      </c>
      <c r="R118" s="13">
        <f t="shared" si="27"/>
        <v>0.69606134812731923</v>
      </c>
      <c r="S118" s="13">
        <f t="shared" si="23"/>
        <v>10.983020924239643</v>
      </c>
      <c r="T118" s="13">
        <f t="shared" si="24"/>
        <v>0</v>
      </c>
      <c r="U118" s="4">
        <f t="shared" si="28"/>
        <v>0.67910905103668273</v>
      </c>
      <c r="V118" s="6">
        <f t="shared" si="33"/>
        <v>112</v>
      </c>
      <c r="W118" s="15">
        <f t="shared" si="29"/>
        <v>0.26739211319676315</v>
      </c>
      <c r="X118" s="15">
        <f t="shared" si="29"/>
        <v>7.706226387234949E-2</v>
      </c>
      <c r="Y118" s="15">
        <f t="shared" si="29"/>
        <v>-0.22567543666878009</v>
      </c>
      <c r="Z118" s="15">
        <f t="shared" si="34"/>
        <v>0.64045000544331288</v>
      </c>
      <c r="AA118" s="15">
        <f t="shared" si="30"/>
        <v>0.69606134812731923</v>
      </c>
      <c r="AB118" s="15">
        <f t="shared" si="31"/>
        <v>1.2739349680531014</v>
      </c>
      <c r="AC118" s="15">
        <f t="shared" si="32"/>
        <v>0</v>
      </c>
      <c r="AD118" s="15">
        <f t="shared" si="35"/>
        <v>0.67910905103668273</v>
      </c>
    </row>
    <row r="119" spans="1:30" x14ac:dyDescent="0.3">
      <c r="A119" s="10" t="s">
        <v>135</v>
      </c>
      <c r="B119" s="29">
        <v>707.3</v>
      </c>
      <c r="C119" s="30">
        <v>123.429</v>
      </c>
      <c r="D119" s="31">
        <v>632.11</v>
      </c>
      <c r="E119" s="39">
        <v>186.78</v>
      </c>
      <c r="F119" s="32">
        <v>40988</v>
      </c>
      <c r="G119" s="33">
        <f t="shared" si="25"/>
        <v>114.36703033008733</v>
      </c>
      <c r="H119" s="33">
        <v>0</v>
      </c>
      <c r="I119" s="34">
        <v>43739</v>
      </c>
      <c r="J119" s="33">
        <f t="shared" si="26"/>
        <v>1.0685640994319916</v>
      </c>
      <c r="K119" s="12">
        <v>98.328690807799433</v>
      </c>
      <c r="L119" s="12">
        <v>136.88639551192145</v>
      </c>
      <c r="M119" s="14">
        <v>2.8540378944726768</v>
      </c>
      <c r="N119" s="13">
        <f t="shared" si="19"/>
        <v>156.70815535825565</v>
      </c>
      <c r="O119" s="13">
        <f t="shared" si="20"/>
        <v>34.79495776294133</v>
      </c>
      <c r="P119" s="13">
        <f>LN(B119)*100</f>
        <v>656.14549040419433</v>
      </c>
      <c r="Q119" s="13">
        <f t="shared" si="22"/>
        <v>465.62427253516051</v>
      </c>
      <c r="R119" s="13">
        <f t="shared" si="27"/>
        <v>0.83962319910027006</v>
      </c>
      <c r="S119" s="13">
        <f t="shared" si="23"/>
        <v>10.348526002195149</v>
      </c>
      <c r="T119" s="13">
        <f t="shared" si="24"/>
        <v>0</v>
      </c>
      <c r="U119" s="4">
        <f t="shared" si="28"/>
        <v>0.71350947361816919</v>
      </c>
      <c r="V119" s="6">
        <f t="shared" si="33"/>
        <v>113</v>
      </c>
      <c r="W119" s="15">
        <f t="shared" si="29"/>
        <v>0.13987661266230589</v>
      </c>
      <c r="X119" s="15">
        <f t="shared" si="29"/>
        <v>-0.23217382934845432</v>
      </c>
      <c r="Y119" s="15">
        <f t="shared" si="29"/>
        <v>6.5534045412516662</v>
      </c>
      <c r="Z119" s="15">
        <f t="shared" si="34"/>
        <v>0.61789756822400932</v>
      </c>
      <c r="AA119" s="15">
        <f t="shared" si="30"/>
        <v>0.83962319910027006</v>
      </c>
      <c r="AB119" s="15">
        <f t="shared" si="31"/>
        <v>-0.6344949220444942</v>
      </c>
      <c r="AC119" s="15">
        <f t="shared" si="32"/>
        <v>0</v>
      </c>
      <c r="AD119" s="15">
        <f t="shared" si="35"/>
        <v>0.71350947361816919</v>
      </c>
    </row>
    <row r="120" spans="1:30" x14ac:dyDescent="0.3">
      <c r="A120" s="10" t="s">
        <v>136</v>
      </c>
      <c r="B120" s="29">
        <v>709.4</v>
      </c>
      <c r="C120" s="30">
        <v>124.226</v>
      </c>
      <c r="D120" s="31">
        <v>633.98400000000004</v>
      </c>
      <c r="E120" s="39">
        <v>187.6</v>
      </c>
      <c r="F120" s="32">
        <v>41318</v>
      </c>
      <c r="G120" s="33">
        <f t="shared" si="25"/>
        <v>115.2878149501939</v>
      </c>
      <c r="H120" s="33">
        <v>0</v>
      </c>
      <c r="I120" s="34">
        <v>44006</v>
      </c>
      <c r="J120" s="33">
        <f t="shared" si="26"/>
        <v>1.0750870335308129</v>
      </c>
      <c r="K120" s="12">
        <v>98.328690807799433</v>
      </c>
      <c r="L120" s="12">
        <v>137.16690042075737</v>
      </c>
      <c r="M120" s="14">
        <v>2.5971236171236174</v>
      </c>
      <c r="N120" s="13">
        <f t="shared" si="19"/>
        <v>155.75196104338568</v>
      </c>
      <c r="O120" s="13">
        <f t="shared" si="20"/>
        <v>33.980792948026291</v>
      </c>
      <c r="P120" s="13">
        <f>LN(B119/J120)*100</f>
        <v>648.90532843155052</v>
      </c>
      <c r="Q120" s="13">
        <f t="shared" si="22"/>
        <v>465.81757891443533</v>
      </c>
      <c r="R120" s="13">
        <f t="shared" si="27"/>
        <v>0.6436395400486461</v>
      </c>
      <c r="S120" s="13">
        <f t="shared" si="23"/>
        <v>9.909594824319047</v>
      </c>
      <c r="T120" s="13">
        <f t="shared" si="24"/>
        <v>0</v>
      </c>
      <c r="U120" s="4">
        <f t="shared" si="28"/>
        <v>0.64928090428090435</v>
      </c>
      <c r="V120" s="6">
        <f t="shared" si="33"/>
        <v>114</v>
      </c>
      <c r="W120" s="15">
        <f t="shared" si="29"/>
        <v>-0.95619431486997541</v>
      </c>
      <c r="X120" s="15">
        <f t="shared" si="29"/>
        <v>-0.81416481491503845</v>
      </c>
      <c r="Y120" s="15">
        <f t="shared" si="29"/>
        <v>-7.2401619726438184</v>
      </c>
      <c r="Z120" s="15">
        <f t="shared" si="34"/>
        <v>0.81120394749882507</v>
      </c>
      <c r="AA120" s="15">
        <f t="shared" si="30"/>
        <v>0.6436395400486461</v>
      </c>
      <c r="AB120" s="15">
        <f t="shared" si="31"/>
        <v>-0.43893117787610159</v>
      </c>
      <c r="AC120" s="15">
        <f t="shared" si="32"/>
        <v>0</v>
      </c>
      <c r="AD120" s="15">
        <f t="shared" si="35"/>
        <v>0.64928090428090435</v>
      </c>
    </row>
    <row r="121" spans="1:30" x14ac:dyDescent="0.3">
      <c r="A121" s="10" t="s">
        <v>137</v>
      </c>
      <c r="B121" s="29">
        <v>696.9</v>
      </c>
      <c r="C121" s="30">
        <v>124.776</v>
      </c>
      <c r="D121" s="31">
        <v>624.84500000000003</v>
      </c>
      <c r="E121" s="39">
        <v>186.08</v>
      </c>
      <c r="F121" s="32">
        <v>40372</v>
      </c>
      <c r="G121" s="33">
        <f t="shared" si="25"/>
        <v>112.64823237255503</v>
      </c>
      <c r="H121" s="33">
        <v>0</v>
      </c>
      <c r="I121" s="34">
        <v>43785</v>
      </c>
      <c r="J121" s="33">
        <f t="shared" si="26"/>
        <v>1.069687900812313</v>
      </c>
      <c r="K121" s="12">
        <v>98.050139275766028</v>
      </c>
      <c r="L121" s="12">
        <v>138.5694249649369</v>
      </c>
      <c r="M121" s="14">
        <v>2.8770000000000002</v>
      </c>
      <c r="N121" s="13">
        <f t="shared" si="19"/>
        <v>154.36165647871144</v>
      </c>
      <c r="O121" s="13">
        <f t="shared" si="20"/>
        <v>33.228963457815262</v>
      </c>
      <c r="P121" s="13">
        <f t="shared" si="21"/>
        <v>647.92750040017961</v>
      </c>
      <c r="Q121" s="13">
        <f t="shared" si="22"/>
        <v>463.72118381000922</v>
      </c>
      <c r="R121" s="13">
        <f t="shared" si="27"/>
        <v>0.44176423841015833</v>
      </c>
      <c r="S121" s="13">
        <f t="shared" si="23"/>
        <v>10.485133357213897</v>
      </c>
      <c r="T121" s="13">
        <f t="shared" si="24"/>
        <v>0</v>
      </c>
      <c r="U121" s="4">
        <f t="shared" si="28"/>
        <v>0.71925000000000006</v>
      </c>
      <c r="V121" s="6">
        <f t="shared" si="33"/>
        <v>115</v>
      </c>
      <c r="W121" s="15">
        <f t="shared" si="29"/>
        <v>-1.3903045646742385</v>
      </c>
      <c r="X121" s="15">
        <f t="shared" si="29"/>
        <v>-0.75182949021102985</v>
      </c>
      <c r="Y121" s="15">
        <f t="shared" si="29"/>
        <v>-0.97782803137090468</v>
      </c>
      <c r="Z121" s="15">
        <f t="shared" si="34"/>
        <v>-1.2851911569272829</v>
      </c>
      <c r="AA121" s="15">
        <f t="shared" si="30"/>
        <v>0.44176423841015833</v>
      </c>
      <c r="AB121" s="15">
        <f t="shared" si="31"/>
        <v>0.57553853289484991</v>
      </c>
      <c r="AC121" s="15">
        <f t="shared" si="32"/>
        <v>0</v>
      </c>
      <c r="AD121" s="15">
        <f t="shared" si="35"/>
        <v>0.71925000000000006</v>
      </c>
    </row>
    <row r="122" spans="1:30" x14ac:dyDescent="0.3">
      <c r="A122" s="10" t="s">
        <v>138</v>
      </c>
      <c r="B122" s="29">
        <v>632.6</v>
      </c>
      <c r="C122" s="30">
        <v>126.245</v>
      </c>
      <c r="D122" s="31">
        <v>583.822</v>
      </c>
      <c r="E122" s="39">
        <v>175.01</v>
      </c>
      <c r="F122" s="32">
        <v>40217</v>
      </c>
      <c r="G122" s="33">
        <f t="shared" si="25"/>
        <v>112.2157426267474</v>
      </c>
      <c r="H122" s="33">
        <v>0</v>
      </c>
      <c r="I122" s="34">
        <v>43545</v>
      </c>
      <c r="J122" s="33">
        <f t="shared" si="26"/>
        <v>1.0638245892628106</v>
      </c>
      <c r="K122" s="12">
        <v>98.050139275766028</v>
      </c>
      <c r="L122" s="12">
        <v>139.41093969144461</v>
      </c>
      <c r="M122" s="14">
        <v>2.8967619047619046</v>
      </c>
      <c r="N122" s="13">
        <f t="shared" si="19"/>
        <v>146.95011608243806</v>
      </c>
      <c r="O122" s="13">
        <f t="shared" si="20"/>
        <v>26.47481341240578</v>
      </c>
      <c r="P122" s="13">
        <f t="shared" si="21"/>
        <v>638.7967793258357</v>
      </c>
      <c r="Q122" s="13">
        <f t="shared" si="22"/>
        <v>463.88615613591753</v>
      </c>
      <c r="R122" s="13">
        <f t="shared" si="27"/>
        <v>1.1704333661291422</v>
      </c>
      <c r="S122" s="13">
        <f t="shared" si="23"/>
        <v>9.9201508819553919</v>
      </c>
      <c r="T122" s="13">
        <f t="shared" si="24"/>
        <v>0</v>
      </c>
      <c r="U122" s="4">
        <f t="shared" si="28"/>
        <v>0.72419047619047616</v>
      </c>
      <c r="V122" s="6">
        <f t="shared" si="33"/>
        <v>116</v>
      </c>
      <c r="W122" s="15">
        <f t="shared" si="29"/>
        <v>-7.4115403962733808</v>
      </c>
      <c r="X122" s="15">
        <f t="shared" si="29"/>
        <v>-6.7541500454094816</v>
      </c>
      <c r="Y122" s="15">
        <f t="shared" si="29"/>
        <v>-9.13072107434391</v>
      </c>
      <c r="Z122" s="15">
        <f t="shared" si="34"/>
        <v>-1.120218831018974</v>
      </c>
      <c r="AA122" s="15">
        <f t="shared" si="30"/>
        <v>1.1704333661291422</v>
      </c>
      <c r="AB122" s="15">
        <f t="shared" si="31"/>
        <v>-0.56498247525850509</v>
      </c>
      <c r="AC122" s="15">
        <f t="shared" si="32"/>
        <v>0</v>
      </c>
      <c r="AD122" s="15">
        <f t="shared" si="35"/>
        <v>0.72419047619047616</v>
      </c>
    </row>
    <row r="123" spans="1:30" x14ac:dyDescent="0.3">
      <c r="A123" s="10" t="s">
        <v>139</v>
      </c>
      <c r="B123" s="29">
        <v>689</v>
      </c>
      <c r="C123" s="30">
        <v>124.48</v>
      </c>
      <c r="D123" s="31">
        <v>626.15300000000002</v>
      </c>
      <c r="E123" s="39">
        <v>181.41</v>
      </c>
      <c r="F123" s="32">
        <v>40031</v>
      </c>
      <c r="G123" s="33">
        <f t="shared" si="25"/>
        <v>111.69675493177822</v>
      </c>
      <c r="H123" s="33">
        <v>0</v>
      </c>
      <c r="I123" s="34">
        <v>43418</v>
      </c>
      <c r="J123" s="33">
        <f t="shared" si="26"/>
        <v>1.0607219202345324</v>
      </c>
      <c r="K123" s="12">
        <v>98.050139275766028</v>
      </c>
      <c r="L123" s="12">
        <v>142.9172510518934</v>
      </c>
      <c r="M123" s="14">
        <v>1.736822573561704</v>
      </c>
      <c r="N123" s="13">
        <f t="shared" si="19"/>
        <v>155.64999566176502</v>
      </c>
      <c r="O123" s="13">
        <f t="shared" si="20"/>
        <v>31.766486938809653</v>
      </c>
      <c r="P123" s="13">
        <f t="shared" si="21"/>
        <v>647.62915378786056</v>
      </c>
      <c r="Q123" s="13">
        <f t="shared" si="22"/>
        <v>463.71467079876101</v>
      </c>
      <c r="R123" s="13">
        <f t="shared" si="27"/>
        <v>-1.4079402980734734</v>
      </c>
      <c r="S123" s="13">
        <f t="shared" si="23"/>
        <v>13.812073836643874</v>
      </c>
      <c r="T123" s="13">
        <f t="shared" si="24"/>
        <v>0</v>
      </c>
      <c r="U123" s="4">
        <f t="shared" si="28"/>
        <v>0.434205643390426</v>
      </c>
      <c r="V123" s="6">
        <f t="shared" si="33"/>
        <v>117</v>
      </c>
      <c r="W123" s="15">
        <f t="shared" si="29"/>
        <v>8.6998795793269608</v>
      </c>
      <c r="X123" s="15">
        <f t="shared" si="29"/>
        <v>5.2916735264038728</v>
      </c>
      <c r="Y123" s="15">
        <f t="shared" si="29"/>
        <v>8.832374462024859</v>
      </c>
      <c r="Z123" s="15">
        <f t="shared" si="34"/>
        <v>-1.2917041681754995</v>
      </c>
      <c r="AA123" s="15">
        <f t="shared" si="30"/>
        <v>-1.4079402980734734</v>
      </c>
      <c r="AB123" s="15">
        <f t="shared" si="31"/>
        <v>3.8919229546884822</v>
      </c>
      <c r="AC123" s="15">
        <f t="shared" si="32"/>
        <v>0</v>
      </c>
      <c r="AD123" s="15">
        <f t="shared" si="35"/>
        <v>0.434205643390426</v>
      </c>
    </row>
    <row r="124" spans="1:30" x14ac:dyDescent="0.3">
      <c r="A124" s="10" t="s">
        <v>140</v>
      </c>
      <c r="B124" s="29">
        <v>694.4</v>
      </c>
      <c r="C124" s="30">
        <v>125.407</v>
      </c>
      <c r="D124" s="31">
        <v>621.42899999999997</v>
      </c>
      <c r="E124" s="39">
        <v>187.86</v>
      </c>
      <c r="F124" s="32">
        <v>40021</v>
      </c>
      <c r="G124" s="33">
        <f t="shared" si="25"/>
        <v>111.66885236753257</v>
      </c>
      <c r="H124" s="33">
        <v>0</v>
      </c>
      <c r="I124" s="34">
        <v>43320</v>
      </c>
      <c r="J124" s="33">
        <f t="shared" si="26"/>
        <v>1.0583277346851523</v>
      </c>
      <c r="K124" s="12">
        <v>98.050139275766028</v>
      </c>
      <c r="L124" s="12">
        <v>140.11220196353437</v>
      </c>
      <c r="M124" s="14">
        <v>1.5301782106782109</v>
      </c>
      <c r="N124" s="13">
        <f t="shared" si="19"/>
        <v>154.37671630685955</v>
      </c>
      <c r="O124" s="13">
        <f t="shared" si="20"/>
        <v>34.744250295261352</v>
      </c>
      <c r="P124" s="13">
        <f t="shared" si="21"/>
        <v>648.63581097448616</v>
      </c>
      <c r="Q124" s="13">
        <f t="shared" si="22"/>
        <v>463.91565499145287</v>
      </c>
      <c r="R124" s="13">
        <f t="shared" si="27"/>
        <v>0.74193875823951316</v>
      </c>
      <c r="S124" s="13">
        <f t="shared" si="23"/>
        <v>11.087909620987277</v>
      </c>
      <c r="T124" s="13">
        <f t="shared" si="24"/>
        <v>0</v>
      </c>
      <c r="U124" s="4">
        <f t="shared" si="28"/>
        <v>0.38254455266955273</v>
      </c>
      <c r="V124" s="6">
        <f t="shared" si="33"/>
        <v>118</v>
      </c>
      <c r="W124" s="15">
        <f t="shared" si="29"/>
        <v>-1.2732793549054691</v>
      </c>
      <c r="X124" s="15">
        <f t="shared" si="29"/>
        <v>2.9777633564516997</v>
      </c>
      <c r="Y124" s="15">
        <f t="shared" si="29"/>
        <v>1.0066571866256027</v>
      </c>
      <c r="Z124" s="15">
        <f t="shared" si="34"/>
        <v>-1.090719975483637</v>
      </c>
      <c r="AA124" s="15">
        <f t="shared" si="30"/>
        <v>0.74193875823951316</v>
      </c>
      <c r="AB124" s="15">
        <f t="shared" si="31"/>
        <v>-2.7241642156565966</v>
      </c>
      <c r="AC124" s="15">
        <f t="shared" si="32"/>
        <v>0</v>
      </c>
      <c r="AD124" s="15">
        <f t="shared" si="35"/>
        <v>0.38254455266955273</v>
      </c>
    </row>
    <row r="125" spans="1:30" x14ac:dyDescent="0.3">
      <c r="A125" s="10"/>
      <c r="B125" s="29"/>
      <c r="C125" s="30"/>
      <c r="D125" s="31"/>
      <c r="E125" s="36"/>
      <c r="F125" s="37"/>
      <c r="G125" s="33"/>
      <c r="H125" s="33"/>
      <c r="I125" s="38"/>
      <c r="J125" s="33"/>
      <c r="K125" s="12"/>
      <c r="L125" s="12"/>
      <c r="M125" s="14"/>
      <c r="N125" s="13"/>
      <c r="O125" s="13"/>
      <c r="P125" s="13"/>
      <c r="Q125" s="13"/>
      <c r="R125" s="13"/>
      <c r="S125" s="13"/>
      <c r="T125" s="13"/>
      <c r="U125" s="4"/>
      <c r="V125" s="6"/>
      <c r="W125" s="15"/>
      <c r="X125" s="15"/>
      <c r="Y125" s="15"/>
      <c r="Z125" s="15"/>
      <c r="AA125" s="15"/>
      <c r="AB125" s="15"/>
      <c r="AC125" s="15"/>
      <c r="AD125" s="15"/>
    </row>
    <row r="126" spans="1:30" x14ac:dyDescent="0.3">
      <c r="A126" s="10"/>
      <c r="B126" s="29"/>
      <c r="C126" s="30"/>
      <c r="D126" s="31"/>
      <c r="E126" s="36"/>
      <c r="F126" s="38">
        <f>AVERAGE(F61:F64)</f>
        <v>35839</v>
      </c>
      <c r="G126" s="33"/>
      <c r="H126" s="33"/>
      <c r="I126" s="38">
        <f>AVERAGE(I61:I64)</f>
        <v>40932.5</v>
      </c>
      <c r="J126" s="33"/>
      <c r="K126" s="12"/>
      <c r="L126" s="12"/>
      <c r="M126" s="14"/>
      <c r="N126" s="13"/>
      <c r="O126" s="13"/>
      <c r="P126" s="13"/>
      <c r="Q126" s="13"/>
      <c r="R126" s="13"/>
      <c r="S126" s="13"/>
      <c r="T126" s="13"/>
      <c r="U126" s="4"/>
      <c r="V126" s="6"/>
      <c r="W126" s="15"/>
      <c r="X126" s="15"/>
      <c r="Y126" s="15"/>
      <c r="Z126" s="15"/>
      <c r="AA126" s="15"/>
      <c r="AB126" s="15"/>
      <c r="AC126" s="15"/>
      <c r="AD126" s="15"/>
    </row>
    <row r="127" spans="1:30" x14ac:dyDescent="0.3">
      <c r="A127" s="10"/>
      <c r="B127" s="27"/>
      <c r="C127" s="12"/>
      <c r="D127" s="28"/>
      <c r="E127" s="11"/>
      <c r="F127" s="16"/>
      <c r="G127" s="13"/>
      <c r="H127" s="13"/>
      <c r="I127" s="17"/>
      <c r="J127" s="13"/>
      <c r="K127" s="12"/>
      <c r="L127" s="12"/>
      <c r="M127" s="14"/>
      <c r="N127" s="13"/>
      <c r="O127" s="13"/>
      <c r="P127" s="13"/>
      <c r="Q127" s="13"/>
      <c r="R127" s="13"/>
      <c r="S127" s="13"/>
      <c r="T127" s="13"/>
      <c r="U127" s="4"/>
      <c r="V127" s="6"/>
      <c r="W127" s="15"/>
      <c r="X127" s="15"/>
      <c r="Y127" s="15"/>
      <c r="Z127" s="15"/>
      <c r="AA127" s="15"/>
      <c r="AB127" s="15"/>
      <c r="AC127" s="15"/>
      <c r="AD127" s="15"/>
    </row>
    <row r="128" spans="1:30" x14ac:dyDescent="0.3">
      <c r="A128" s="10"/>
      <c r="B128" s="27"/>
      <c r="C128" s="12"/>
      <c r="D128" s="28"/>
      <c r="E128" s="11"/>
      <c r="F128" s="16"/>
      <c r="G128" s="13"/>
      <c r="H128" s="13"/>
      <c r="I128" s="17"/>
      <c r="J128" s="13"/>
      <c r="K128" s="12"/>
      <c r="L128" s="12"/>
      <c r="M128" s="14"/>
      <c r="N128" s="13"/>
      <c r="O128" s="13"/>
      <c r="P128" s="13"/>
      <c r="Q128" s="13"/>
      <c r="R128" s="13"/>
      <c r="S128" s="13"/>
      <c r="T128" s="13"/>
      <c r="U128" s="4"/>
      <c r="V128" s="6"/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3">
      <c r="A129" s="10"/>
      <c r="B129" s="27"/>
      <c r="C129" s="12"/>
      <c r="D129" s="28"/>
      <c r="E129" s="11"/>
      <c r="F129" s="16"/>
      <c r="G129" s="13"/>
      <c r="H129" s="13"/>
      <c r="I129" s="17"/>
      <c r="J129" s="13"/>
      <c r="K129" s="12"/>
      <c r="L129" s="12"/>
      <c r="M129" s="14"/>
      <c r="N129" s="13"/>
      <c r="O129" s="13"/>
      <c r="P129" s="13"/>
      <c r="Q129" s="13"/>
      <c r="R129" s="13"/>
      <c r="S129" s="13"/>
      <c r="T129" s="13"/>
      <c r="U129" s="4"/>
      <c r="V129" s="6"/>
      <c r="W129" s="15"/>
      <c r="X129" s="15"/>
      <c r="Y129" s="15"/>
      <c r="Z129" s="15"/>
      <c r="AA129" s="15"/>
      <c r="AB129" s="15"/>
      <c r="AC129" s="15"/>
      <c r="AD129" s="15"/>
    </row>
    <row r="130" spans="1:30" x14ac:dyDescent="0.3">
      <c r="A130" s="10"/>
      <c r="B130" s="27"/>
      <c r="C130" s="12"/>
      <c r="D130" s="28"/>
      <c r="E130" s="11"/>
      <c r="F130" s="16"/>
      <c r="G130" s="13"/>
      <c r="H130" s="13"/>
      <c r="I130" s="17"/>
      <c r="J130" s="13"/>
      <c r="K130" s="12"/>
      <c r="L130" s="12"/>
      <c r="M130" s="14"/>
      <c r="N130" s="13"/>
      <c r="O130" s="13"/>
      <c r="P130" s="13"/>
      <c r="Q130" s="13"/>
      <c r="R130" s="13"/>
      <c r="S130" s="13"/>
      <c r="T130" s="13"/>
      <c r="U130" s="4"/>
      <c r="V130" s="6"/>
      <c r="W130" s="15"/>
      <c r="X130" s="15"/>
      <c r="Y130" s="15"/>
      <c r="Z130" s="15"/>
      <c r="AA130" s="15"/>
      <c r="AB130" s="15"/>
      <c r="AC130" s="15"/>
      <c r="AD130" s="15"/>
    </row>
    <row r="131" spans="1:30" x14ac:dyDescent="0.3">
      <c r="A131" s="10"/>
      <c r="B131" s="27"/>
      <c r="C131" s="12"/>
      <c r="D131" s="28"/>
      <c r="E131" s="11"/>
      <c r="F131" s="16"/>
      <c r="G131" s="13"/>
      <c r="H131" s="13"/>
      <c r="I131" s="17"/>
      <c r="J131" s="13"/>
      <c r="K131" s="12"/>
      <c r="L131" s="12"/>
      <c r="M131" s="14"/>
      <c r="N131" s="13"/>
      <c r="O131" s="13"/>
      <c r="P131" s="13"/>
      <c r="Q131" s="13"/>
      <c r="R131" s="13"/>
      <c r="S131" s="13"/>
      <c r="T131" s="13"/>
      <c r="U131" s="4"/>
      <c r="V131" s="6"/>
      <c r="W131" s="15"/>
      <c r="X131" s="15"/>
      <c r="Y131" s="15"/>
      <c r="Z131" s="15"/>
      <c r="AA131" s="15"/>
      <c r="AB131" s="15"/>
      <c r="AC131" s="15"/>
      <c r="AD131" s="15"/>
    </row>
    <row r="132" spans="1:30" x14ac:dyDescent="0.3">
      <c r="A132" s="10"/>
      <c r="B132" s="27"/>
      <c r="C132" s="12"/>
      <c r="D132" s="28"/>
      <c r="E132" s="11"/>
      <c r="F132" s="16"/>
      <c r="G132" s="13"/>
      <c r="H132" s="13"/>
      <c r="I132" s="17"/>
      <c r="J132" s="13"/>
      <c r="K132" s="12"/>
      <c r="L132" s="12"/>
      <c r="M132" s="14"/>
      <c r="N132" s="13"/>
      <c r="O132" s="13"/>
      <c r="P132" s="13"/>
      <c r="Q132" s="13"/>
      <c r="R132" s="13"/>
      <c r="S132" s="13"/>
      <c r="T132" s="13"/>
      <c r="U132" s="4"/>
      <c r="V132" s="6"/>
      <c r="W132" s="15"/>
      <c r="X132" s="15"/>
      <c r="Y132" s="15"/>
      <c r="Z132" s="15"/>
      <c r="AA132" s="15"/>
      <c r="AB132" s="15"/>
      <c r="AC132" s="15"/>
      <c r="AD132" s="15"/>
    </row>
    <row r="133" spans="1:30" x14ac:dyDescent="0.3">
      <c r="A133" s="10"/>
      <c r="B133" s="27"/>
      <c r="C133" s="12"/>
      <c r="D133" s="28"/>
      <c r="E133" s="11"/>
      <c r="F133" s="16"/>
      <c r="G133" s="13"/>
      <c r="H133" s="13"/>
      <c r="I133" s="17"/>
      <c r="J133" s="13"/>
      <c r="K133" s="12"/>
      <c r="L133" s="12"/>
      <c r="M133" s="14"/>
      <c r="N133" s="13"/>
      <c r="O133" s="13"/>
      <c r="P133" s="13"/>
      <c r="Q133" s="13"/>
      <c r="R133" s="13"/>
      <c r="S133" s="13"/>
      <c r="T133" s="13"/>
      <c r="U133" s="4"/>
      <c r="V133" s="6"/>
      <c r="W133" s="15"/>
      <c r="X133" s="15"/>
      <c r="Y133" s="15"/>
      <c r="Z133" s="15"/>
      <c r="AA133" s="15"/>
      <c r="AB133" s="15"/>
      <c r="AC133" s="15"/>
      <c r="AD133" s="15"/>
    </row>
    <row r="134" spans="1:30" x14ac:dyDescent="0.3">
      <c r="A134" s="10"/>
      <c r="B134" s="27"/>
      <c r="C134" s="12"/>
      <c r="D134" s="28"/>
      <c r="E134" s="11"/>
      <c r="F134" s="16"/>
      <c r="G134" s="13"/>
      <c r="H134" s="13"/>
      <c r="I134" s="17"/>
      <c r="J134" s="13"/>
      <c r="K134" s="12"/>
      <c r="L134" s="12"/>
      <c r="M134" s="14"/>
      <c r="N134" s="13"/>
      <c r="O134" s="13"/>
      <c r="P134" s="13"/>
      <c r="Q134" s="13"/>
      <c r="R134" s="13"/>
      <c r="S134" s="13"/>
      <c r="T134" s="13"/>
      <c r="U134" s="4"/>
      <c r="V134" s="6"/>
      <c r="W134" s="15"/>
      <c r="X134" s="15"/>
      <c r="Y134" s="15"/>
      <c r="Z134" s="15"/>
      <c r="AA134" s="15"/>
      <c r="AB134" s="15"/>
      <c r="AC134" s="15"/>
      <c r="AD134" s="15"/>
    </row>
    <row r="135" spans="1:30" x14ac:dyDescent="0.3">
      <c r="A135" s="10"/>
      <c r="B135" s="27"/>
      <c r="C135" s="12"/>
      <c r="D135" s="28"/>
      <c r="E135" s="11"/>
      <c r="F135" s="16"/>
      <c r="G135" s="13"/>
      <c r="H135" s="13"/>
      <c r="I135" s="17"/>
      <c r="J135" s="13"/>
      <c r="K135" s="12"/>
      <c r="L135" s="12"/>
      <c r="M135" s="14"/>
      <c r="N135" s="13"/>
      <c r="O135" s="13"/>
      <c r="P135" s="13"/>
      <c r="Q135" s="13"/>
      <c r="R135" s="13"/>
      <c r="S135" s="13"/>
      <c r="T135" s="13"/>
      <c r="U135" s="4"/>
      <c r="V135" s="6"/>
      <c r="W135" s="15"/>
      <c r="X135" s="15"/>
      <c r="Y135" s="15"/>
      <c r="Z135" s="15"/>
      <c r="AA135" s="15"/>
      <c r="AB135" s="15"/>
      <c r="AC135" s="15"/>
      <c r="AD135" s="15"/>
    </row>
    <row r="136" spans="1:30" x14ac:dyDescent="0.3">
      <c r="A136" s="10"/>
      <c r="B136" s="27"/>
      <c r="C136" s="12"/>
      <c r="D136" s="28"/>
      <c r="E136" s="11"/>
      <c r="F136" s="16"/>
      <c r="G136" s="13"/>
      <c r="H136" s="13"/>
      <c r="I136" s="17"/>
      <c r="J136" s="13"/>
      <c r="K136" s="12"/>
      <c r="L136" s="12"/>
      <c r="M136" s="14"/>
      <c r="N136" s="13"/>
      <c r="O136" s="13"/>
      <c r="P136" s="13"/>
      <c r="Q136" s="13"/>
      <c r="R136" s="13"/>
      <c r="S136" s="13"/>
      <c r="T136" s="13"/>
      <c r="U136" s="4"/>
      <c r="V136" s="6"/>
      <c r="W136" s="15"/>
      <c r="X136" s="15"/>
      <c r="Y136" s="15"/>
      <c r="Z136" s="15"/>
      <c r="AA136" s="15"/>
      <c r="AB136" s="15"/>
      <c r="AC136" s="15"/>
      <c r="AD136" s="15"/>
    </row>
    <row r="137" spans="1:30" x14ac:dyDescent="0.3">
      <c r="A137" s="10"/>
      <c r="B137" s="27"/>
      <c r="C137" s="12"/>
      <c r="D137" s="28"/>
      <c r="E137" s="11"/>
      <c r="F137" s="16"/>
      <c r="G137" s="13"/>
      <c r="H137" s="13"/>
      <c r="I137" s="17"/>
      <c r="J137" s="13"/>
      <c r="K137" s="12"/>
      <c r="L137" s="12"/>
      <c r="M137" s="14"/>
      <c r="N137" s="13"/>
      <c r="O137" s="13"/>
      <c r="P137" s="13"/>
      <c r="Q137" s="13"/>
      <c r="R137" s="13"/>
      <c r="S137" s="13"/>
      <c r="T137" s="13"/>
      <c r="U137" s="4"/>
      <c r="V137" s="6"/>
      <c r="W137" s="15"/>
      <c r="X137" s="15"/>
      <c r="Y137" s="15"/>
      <c r="Z137" s="15"/>
      <c r="AA137" s="15"/>
      <c r="AB137" s="15"/>
      <c r="AC137" s="15"/>
      <c r="AD137" s="15"/>
    </row>
    <row r="138" spans="1:30" x14ac:dyDescent="0.3">
      <c r="A138" s="10"/>
      <c r="B138" s="11"/>
      <c r="C138" s="12"/>
      <c r="D138" s="11"/>
      <c r="E138" s="11"/>
      <c r="F138" s="16"/>
      <c r="G138" s="13"/>
      <c r="H138" s="13"/>
      <c r="I138" s="17"/>
      <c r="J138" s="13"/>
      <c r="K138" s="12"/>
      <c r="L138" s="12"/>
      <c r="M138" s="14"/>
      <c r="N138" s="13"/>
      <c r="O138" s="13"/>
      <c r="P138" s="13"/>
      <c r="Q138" s="13"/>
      <c r="R138" s="13"/>
      <c r="S138" s="13"/>
      <c r="T138" s="13"/>
      <c r="U138" s="4"/>
      <c r="V138" s="6"/>
      <c r="W138" s="15"/>
      <c r="X138" s="15"/>
      <c r="Y138" s="15"/>
      <c r="Z138" s="15"/>
      <c r="AA138" s="15"/>
      <c r="AB138" s="15"/>
      <c r="AC138" s="15"/>
      <c r="AD138" s="15"/>
    </row>
    <row r="139" spans="1:30" x14ac:dyDescent="0.3">
      <c r="A139" s="10"/>
      <c r="B139" s="11"/>
      <c r="C139" s="12"/>
      <c r="D139" s="11"/>
      <c r="E139" s="11"/>
      <c r="F139" s="16"/>
      <c r="G139" s="13"/>
      <c r="H139" s="13"/>
      <c r="I139" s="17"/>
      <c r="J139" s="13"/>
      <c r="K139" s="12"/>
      <c r="L139" s="12"/>
      <c r="M139" s="14"/>
      <c r="N139" s="13"/>
      <c r="O139" s="13"/>
      <c r="P139" s="13"/>
      <c r="Q139" s="13"/>
      <c r="R139" s="13"/>
      <c r="S139" s="13"/>
      <c r="T139" s="13"/>
      <c r="U139" s="4"/>
      <c r="V139" s="6"/>
      <c r="W139" s="15"/>
      <c r="X139" s="15"/>
      <c r="Y139" s="15"/>
      <c r="Z139" s="15"/>
      <c r="AA139" s="15"/>
      <c r="AB139" s="15"/>
      <c r="AC139" s="15"/>
      <c r="AD139" s="15"/>
    </row>
    <row r="140" spans="1:30" x14ac:dyDescent="0.3">
      <c r="A140" s="10"/>
      <c r="B140" s="11"/>
      <c r="C140" s="12"/>
      <c r="D140" s="11"/>
      <c r="E140" s="11"/>
      <c r="F140" s="16"/>
      <c r="G140" s="13"/>
      <c r="H140" s="13"/>
      <c r="I140" s="17"/>
      <c r="J140" s="13"/>
      <c r="K140" s="12"/>
      <c r="L140" s="12"/>
      <c r="M140" s="14"/>
      <c r="N140" s="13"/>
      <c r="O140" s="13"/>
      <c r="P140" s="13"/>
      <c r="Q140" s="13"/>
      <c r="R140" s="13"/>
      <c r="S140" s="13"/>
      <c r="T140" s="13"/>
      <c r="U140" s="4"/>
      <c r="V140" s="6"/>
      <c r="W140" s="15"/>
      <c r="X140" s="15"/>
      <c r="Y140" s="15"/>
      <c r="Z140" s="15"/>
      <c r="AA140" s="15"/>
      <c r="AB140" s="15"/>
      <c r="AC140" s="15"/>
      <c r="AD140" s="15"/>
    </row>
    <row r="141" spans="1:30" x14ac:dyDescent="0.3">
      <c r="A141" s="10"/>
      <c r="B141" s="11"/>
      <c r="C141" s="12"/>
      <c r="D141" s="11"/>
      <c r="E141" s="11"/>
      <c r="F141" s="16"/>
      <c r="G141" s="13"/>
      <c r="H141" s="13"/>
      <c r="I141" s="17"/>
      <c r="J141" s="13"/>
      <c r="K141" s="12"/>
      <c r="L141" s="12"/>
      <c r="M141" s="14"/>
      <c r="N141" s="13"/>
      <c r="O141" s="13"/>
      <c r="P141" s="13"/>
      <c r="Q141" s="13"/>
      <c r="R141" s="13"/>
      <c r="S141" s="13"/>
      <c r="T141" s="13"/>
      <c r="U141" s="4"/>
      <c r="V141" s="6"/>
      <c r="W141" s="15"/>
      <c r="X141" s="15"/>
      <c r="Y141" s="15"/>
      <c r="Z141" s="15"/>
      <c r="AA141" s="15"/>
      <c r="AB141" s="15"/>
      <c r="AC141" s="15"/>
      <c r="AD141" s="15"/>
    </row>
    <row r="142" spans="1:30" x14ac:dyDescent="0.3">
      <c r="A142" s="10"/>
      <c r="B142" s="11"/>
      <c r="C142" s="12"/>
      <c r="D142" s="11"/>
      <c r="E142" s="11"/>
      <c r="F142" s="16"/>
      <c r="G142" s="13"/>
      <c r="H142" s="13"/>
      <c r="I142" s="17"/>
      <c r="J142" s="13"/>
      <c r="K142" s="12"/>
      <c r="L142" s="12"/>
      <c r="M142" s="14"/>
      <c r="N142" s="13"/>
      <c r="O142" s="13"/>
      <c r="P142" s="13"/>
      <c r="Q142" s="13"/>
      <c r="R142" s="13"/>
      <c r="S142" s="13"/>
      <c r="T142" s="13"/>
      <c r="U142" s="4"/>
      <c r="V142" s="6"/>
      <c r="W142" s="15"/>
      <c r="X142" s="15"/>
      <c r="Y142" s="15"/>
      <c r="Z142" s="15"/>
      <c r="AA142" s="15"/>
      <c r="AB142" s="15"/>
      <c r="AC142" s="15"/>
      <c r="AD142" s="15"/>
    </row>
    <row r="143" spans="1:30" x14ac:dyDescent="0.3">
      <c r="A143" s="10"/>
      <c r="B143" s="11"/>
      <c r="C143" s="12"/>
      <c r="D143" s="11"/>
      <c r="E143" s="11"/>
      <c r="F143" s="16"/>
      <c r="G143" s="13"/>
      <c r="H143" s="13"/>
      <c r="I143" s="17"/>
      <c r="J143" s="13"/>
      <c r="K143" s="12"/>
      <c r="L143" s="12"/>
      <c r="M143" s="14"/>
      <c r="N143" s="13"/>
      <c r="O143" s="13"/>
      <c r="P143" s="13"/>
      <c r="Q143" s="13"/>
      <c r="R143" s="13"/>
      <c r="S143" s="13"/>
      <c r="T143" s="13"/>
      <c r="U143" s="4"/>
      <c r="V143" s="6"/>
      <c r="W143" s="15"/>
      <c r="X143" s="15"/>
      <c r="Y143" s="15"/>
      <c r="Z143" s="15"/>
      <c r="AA143" s="15"/>
      <c r="AB143" s="15"/>
      <c r="AC143" s="15"/>
      <c r="AD143" s="15"/>
    </row>
    <row r="144" spans="1:30" x14ac:dyDescent="0.3">
      <c r="A144" s="10"/>
      <c r="B144" s="11"/>
      <c r="C144" s="12"/>
      <c r="D144" s="11"/>
      <c r="E144" s="11"/>
      <c r="F144" s="16"/>
      <c r="G144" s="13"/>
      <c r="H144" s="13"/>
      <c r="I144" s="17"/>
      <c r="J144" s="13"/>
      <c r="K144" s="12"/>
      <c r="L144" s="12"/>
      <c r="M144" s="14"/>
      <c r="N144" s="13"/>
      <c r="O144" s="13"/>
      <c r="P144" s="13"/>
      <c r="Q144" s="13"/>
      <c r="R144" s="13"/>
      <c r="S144" s="13"/>
      <c r="T144" s="13"/>
      <c r="U144" s="4"/>
      <c r="V144" s="6"/>
      <c r="W144" s="15"/>
      <c r="X144" s="15"/>
      <c r="Y144" s="15"/>
      <c r="Z144" s="15"/>
      <c r="AA144" s="15"/>
      <c r="AB144" s="15"/>
      <c r="AC144" s="15"/>
      <c r="AD144" s="15"/>
    </row>
    <row r="145" spans="1:30" x14ac:dyDescent="0.3">
      <c r="A145" s="10"/>
      <c r="B145" s="11"/>
      <c r="C145" s="12"/>
      <c r="D145" s="11"/>
      <c r="E145" s="11"/>
      <c r="F145" s="16"/>
      <c r="G145" s="13"/>
      <c r="H145" s="13"/>
      <c r="I145" s="17"/>
      <c r="J145" s="13"/>
      <c r="K145" s="12"/>
      <c r="L145" s="12"/>
      <c r="M145" s="14"/>
      <c r="N145" s="13"/>
      <c r="O145" s="13"/>
      <c r="P145" s="13"/>
      <c r="Q145" s="13"/>
      <c r="R145" s="13"/>
      <c r="S145" s="13"/>
      <c r="T145" s="13"/>
      <c r="U145" s="4"/>
      <c r="V145" s="6"/>
      <c r="W145" s="15"/>
      <c r="X145" s="15"/>
      <c r="Y145" s="15"/>
      <c r="Z145" s="15"/>
      <c r="AA145" s="15"/>
      <c r="AB145" s="15"/>
      <c r="AC145" s="15"/>
      <c r="AD145" s="15"/>
    </row>
    <row r="146" spans="1:30" x14ac:dyDescent="0.3">
      <c r="A146" s="10"/>
      <c r="B146" s="11"/>
      <c r="C146" s="12"/>
      <c r="D146" s="11"/>
      <c r="E146" s="11"/>
      <c r="F146" s="16"/>
      <c r="G146" s="13"/>
      <c r="H146" s="13"/>
      <c r="I146" s="17"/>
      <c r="J146" s="13"/>
      <c r="K146" s="12"/>
      <c r="L146" s="12"/>
      <c r="M146" s="14"/>
      <c r="N146" s="13"/>
      <c r="O146" s="13"/>
      <c r="P146" s="13"/>
      <c r="Q146" s="13"/>
      <c r="R146" s="13"/>
      <c r="S146" s="13"/>
      <c r="T146" s="13"/>
      <c r="U146" s="4"/>
      <c r="V146" s="6"/>
      <c r="W146" s="15"/>
      <c r="X146" s="15"/>
      <c r="Y146" s="15"/>
      <c r="Z146" s="15"/>
      <c r="AA146" s="15"/>
      <c r="AB146" s="15"/>
      <c r="AC146" s="15"/>
      <c r="AD146" s="15"/>
    </row>
    <row r="147" spans="1:30" x14ac:dyDescent="0.3">
      <c r="A147" s="10"/>
      <c r="B147" s="11"/>
      <c r="C147" s="12"/>
      <c r="D147" s="11"/>
      <c r="E147" s="11"/>
      <c r="F147" s="16"/>
      <c r="G147" s="13"/>
      <c r="H147" s="13"/>
      <c r="I147" s="17"/>
      <c r="J147" s="13"/>
      <c r="K147" s="12"/>
      <c r="L147" s="12"/>
      <c r="M147" s="14"/>
      <c r="N147" s="13"/>
      <c r="O147" s="13"/>
      <c r="P147" s="13"/>
      <c r="Q147" s="13"/>
      <c r="R147" s="13"/>
      <c r="S147" s="13"/>
      <c r="T147" s="13"/>
      <c r="U147" s="4"/>
      <c r="V147" s="6"/>
      <c r="W147" s="15"/>
      <c r="X147" s="15"/>
      <c r="Y147" s="15"/>
      <c r="Z147" s="15"/>
      <c r="AA147" s="15"/>
      <c r="AB147" s="15"/>
      <c r="AC147" s="15"/>
      <c r="AD147" s="15"/>
    </row>
    <row r="148" spans="1:30" x14ac:dyDescent="0.3">
      <c r="A148" s="10"/>
      <c r="B148" s="11"/>
      <c r="C148" s="12"/>
      <c r="D148" s="11"/>
      <c r="E148" s="11"/>
      <c r="F148" s="16"/>
      <c r="G148" s="13"/>
      <c r="H148" s="13"/>
      <c r="I148" s="17"/>
      <c r="J148" s="13"/>
      <c r="K148" s="12"/>
      <c r="L148" s="12"/>
      <c r="M148" s="14"/>
      <c r="N148" s="13"/>
      <c r="O148" s="13"/>
      <c r="P148" s="13"/>
      <c r="Q148" s="13"/>
      <c r="R148" s="13"/>
      <c r="S148" s="13"/>
      <c r="T148" s="13"/>
      <c r="U148" s="4"/>
      <c r="V148" s="6"/>
      <c r="W148" s="15"/>
      <c r="X148" s="15"/>
      <c r="Y148" s="15"/>
      <c r="Z148" s="15"/>
      <c r="AA148" s="15"/>
      <c r="AB148" s="15"/>
      <c r="AC148" s="15"/>
      <c r="AD148" s="15"/>
    </row>
    <row r="149" spans="1:30" x14ac:dyDescent="0.3">
      <c r="A149" s="10"/>
      <c r="B149" s="11"/>
      <c r="C149" s="12"/>
      <c r="D149" s="11"/>
      <c r="E149" s="11"/>
      <c r="F149" s="16"/>
      <c r="G149" s="13"/>
      <c r="H149" s="13"/>
      <c r="I149" s="17"/>
      <c r="J149" s="13"/>
      <c r="K149" s="12"/>
      <c r="L149" s="12"/>
      <c r="M149" s="14"/>
      <c r="N149" s="13"/>
      <c r="O149" s="13"/>
      <c r="P149" s="13"/>
      <c r="Q149" s="13"/>
      <c r="R149" s="13"/>
      <c r="S149" s="13"/>
      <c r="T149" s="13"/>
      <c r="U149" s="4"/>
      <c r="V149" s="6"/>
      <c r="W149" s="15"/>
      <c r="X149" s="15"/>
      <c r="Y149" s="15"/>
      <c r="Z149" s="15"/>
      <c r="AA149" s="15"/>
      <c r="AB149" s="15"/>
      <c r="AC149" s="15"/>
      <c r="AD149" s="15"/>
    </row>
    <row r="150" spans="1:30" x14ac:dyDescent="0.3">
      <c r="A150" s="10"/>
      <c r="B150" s="11"/>
      <c r="C150" s="12"/>
      <c r="D150" s="11"/>
      <c r="E150" s="11"/>
      <c r="F150" s="16"/>
      <c r="G150" s="13"/>
      <c r="H150" s="13"/>
      <c r="I150" s="17"/>
      <c r="J150" s="13"/>
      <c r="K150" s="12"/>
      <c r="L150" s="12"/>
      <c r="M150" s="14"/>
      <c r="N150" s="13"/>
      <c r="O150" s="13"/>
      <c r="P150" s="13"/>
      <c r="Q150" s="13"/>
      <c r="R150" s="13"/>
      <c r="S150" s="13"/>
      <c r="T150" s="13"/>
      <c r="U150" s="4"/>
      <c r="V150" s="6"/>
      <c r="W150" s="15"/>
      <c r="X150" s="15"/>
      <c r="Y150" s="15"/>
      <c r="Z150" s="15"/>
      <c r="AA150" s="15"/>
      <c r="AB150" s="15"/>
      <c r="AC150" s="15"/>
      <c r="AD150" s="15"/>
    </row>
    <row r="151" spans="1:30" x14ac:dyDescent="0.3">
      <c r="A151" s="10"/>
      <c r="B151" s="11"/>
      <c r="C151" s="12"/>
      <c r="D151" s="11"/>
      <c r="E151" s="11"/>
      <c r="F151" s="16"/>
      <c r="G151" s="13"/>
      <c r="H151" s="13"/>
      <c r="I151" s="17"/>
      <c r="J151" s="13"/>
      <c r="K151" s="12"/>
      <c r="L151" s="12"/>
      <c r="M151" s="14"/>
      <c r="N151" s="13"/>
      <c r="O151" s="13"/>
      <c r="P151" s="13"/>
      <c r="Q151" s="13"/>
      <c r="R151" s="13"/>
      <c r="S151" s="13"/>
      <c r="T151" s="13"/>
      <c r="U151" s="4"/>
      <c r="V151" s="6"/>
      <c r="W151" s="15"/>
      <c r="X151" s="15"/>
      <c r="Y151" s="15"/>
      <c r="Z151" s="15"/>
      <c r="AA151" s="15"/>
      <c r="AB151" s="15"/>
      <c r="AC151" s="15"/>
      <c r="AD151" s="15"/>
    </row>
    <row r="152" spans="1:30" x14ac:dyDescent="0.3">
      <c r="A152" s="10"/>
      <c r="B152" s="11"/>
      <c r="C152" s="12"/>
      <c r="D152" s="11"/>
      <c r="E152" s="11"/>
      <c r="F152" s="16"/>
      <c r="G152" s="13"/>
      <c r="H152" s="13"/>
      <c r="I152" s="17"/>
      <c r="J152" s="13"/>
      <c r="K152" s="12"/>
      <c r="L152" s="12"/>
      <c r="M152" s="14"/>
      <c r="N152" s="13"/>
      <c r="O152" s="13"/>
      <c r="P152" s="13"/>
      <c r="Q152" s="13"/>
      <c r="R152" s="13"/>
      <c r="S152" s="13"/>
      <c r="T152" s="13"/>
      <c r="U152" s="4"/>
      <c r="V152" s="6"/>
      <c r="W152" s="15"/>
      <c r="X152" s="15"/>
      <c r="Y152" s="15"/>
      <c r="Z152" s="15"/>
      <c r="AA152" s="15"/>
      <c r="AB152" s="15"/>
      <c r="AC152" s="15"/>
      <c r="AD152" s="15"/>
    </row>
    <row r="153" spans="1:30" x14ac:dyDescent="0.3">
      <c r="A153" s="10"/>
      <c r="B153" s="11"/>
      <c r="C153" s="12"/>
      <c r="D153" s="11"/>
      <c r="E153" s="11"/>
      <c r="F153" s="16"/>
      <c r="G153" s="13"/>
      <c r="H153" s="13"/>
      <c r="I153" s="17"/>
      <c r="J153" s="13"/>
      <c r="K153" s="12"/>
      <c r="L153" s="12"/>
      <c r="M153" s="14"/>
      <c r="N153" s="13"/>
      <c r="O153" s="13"/>
      <c r="P153" s="13"/>
      <c r="Q153" s="13"/>
      <c r="R153" s="13"/>
      <c r="S153" s="13"/>
      <c r="T153" s="13"/>
      <c r="U153" s="4"/>
      <c r="V153" s="6"/>
      <c r="W153" s="15"/>
      <c r="X153" s="15"/>
      <c r="Y153" s="15"/>
      <c r="Z153" s="15"/>
      <c r="AA153" s="15"/>
      <c r="AB153" s="15"/>
      <c r="AC153" s="15"/>
      <c r="AD153" s="15"/>
    </row>
    <row r="154" spans="1:30" x14ac:dyDescent="0.3">
      <c r="A154" s="10"/>
      <c r="B154" s="11"/>
      <c r="C154" s="12"/>
      <c r="D154" s="11"/>
      <c r="E154" s="11"/>
      <c r="F154" s="16"/>
      <c r="G154" s="13"/>
      <c r="H154" s="13"/>
      <c r="I154" s="17"/>
      <c r="J154" s="13"/>
      <c r="K154" s="12"/>
      <c r="L154" s="12"/>
      <c r="M154" s="14"/>
      <c r="N154" s="13"/>
      <c r="O154" s="13"/>
      <c r="P154" s="13"/>
      <c r="Q154" s="13"/>
      <c r="R154" s="13"/>
      <c r="S154" s="13"/>
      <c r="T154" s="13"/>
      <c r="U154" s="4"/>
      <c r="V154" s="6"/>
      <c r="W154" s="15"/>
      <c r="X154" s="15"/>
      <c r="Y154" s="15"/>
      <c r="Z154" s="15"/>
      <c r="AA154" s="15"/>
      <c r="AB154" s="15"/>
      <c r="AC154" s="15"/>
      <c r="AD154" s="15"/>
    </row>
    <row r="155" spans="1:30" x14ac:dyDescent="0.3">
      <c r="A155" s="10"/>
      <c r="B155" s="11"/>
      <c r="C155" s="12"/>
      <c r="D155" s="11"/>
      <c r="E155" s="11"/>
      <c r="F155" s="16"/>
      <c r="G155" s="13"/>
      <c r="H155" s="13"/>
      <c r="I155" s="17"/>
      <c r="J155" s="13"/>
      <c r="K155" s="12"/>
      <c r="L155" s="12"/>
      <c r="M155" s="14"/>
      <c r="N155" s="13"/>
      <c r="O155" s="13"/>
      <c r="P155" s="13"/>
      <c r="Q155" s="13"/>
      <c r="R155" s="13"/>
      <c r="S155" s="13"/>
      <c r="T155" s="13"/>
      <c r="U155" s="4"/>
      <c r="V155" s="6"/>
      <c r="W155" s="15"/>
      <c r="X155" s="15"/>
      <c r="Y155" s="15"/>
      <c r="Z155" s="15"/>
      <c r="AA155" s="15"/>
      <c r="AB155" s="15"/>
      <c r="AC155" s="15"/>
      <c r="AD155" s="15"/>
    </row>
    <row r="156" spans="1:30" x14ac:dyDescent="0.3">
      <c r="A156" s="10"/>
      <c r="B156" s="11"/>
      <c r="C156" s="12"/>
      <c r="D156" s="11"/>
      <c r="E156" s="11"/>
      <c r="F156" s="16"/>
      <c r="G156" s="13"/>
      <c r="H156" s="13"/>
      <c r="I156" s="17"/>
      <c r="J156" s="13"/>
      <c r="K156" s="12"/>
      <c r="L156" s="12"/>
      <c r="M156" s="14"/>
      <c r="N156" s="13"/>
      <c r="O156" s="13"/>
      <c r="P156" s="13"/>
      <c r="Q156" s="13"/>
      <c r="R156" s="13"/>
      <c r="S156" s="13"/>
      <c r="T156" s="13"/>
      <c r="U156" s="4"/>
      <c r="V156" s="6"/>
      <c r="W156" s="15"/>
      <c r="X156" s="15"/>
      <c r="Y156" s="15"/>
      <c r="Z156" s="15"/>
      <c r="AA156" s="15"/>
      <c r="AB156" s="15"/>
      <c r="AC156" s="15"/>
      <c r="AD156" s="15"/>
    </row>
    <row r="157" spans="1:30" x14ac:dyDescent="0.3">
      <c r="A157" s="10"/>
      <c r="B157" s="11"/>
      <c r="C157" s="12"/>
      <c r="D157" s="11"/>
      <c r="E157" s="11"/>
      <c r="F157" s="16"/>
      <c r="G157" s="13"/>
      <c r="H157" s="13"/>
      <c r="I157" s="17"/>
      <c r="J157" s="13"/>
      <c r="K157" s="12"/>
      <c r="L157" s="12"/>
      <c r="M157" s="14"/>
      <c r="N157" s="13"/>
      <c r="O157" s="13"/>
      <c r="P157" s="13"/>
      <c r="Q157" s="13"/>
      <c r="R157" s="13"/>
      <c r="S157" s="13"/>
      <c r="T157" s="13"/>
      <c r="U157" s="4"/>
      <c r="V157" s="6"/>
      <c r="W157" s="15"/>
      <c r="X157" s="15"/>
      <c r="Y157" s="15"/>
      <c r="Z157" s="15"/>
      <c r="AA157" s="15"/>
      <c r="AB157" s="15"/>
      <c r="AC157" s="15"/>
      <c r="AD157" s="15"/>
    </row>
    <row r="158" spans="1:30" x14ac:dyDescent="0.3">
      <c r="A158" s="10"/>
      <c r="B158" s="11"/>
      <c r="C158" s="12"/>
      <c r="D158" s="11"/>
      <c r="E158" s="11"/>
      <c r="F158" s="16"/>
      <c r="G158" s="13"/>
      <c r="H158" s="13"/>
      <c r="I158" s="17"/>
      <c r="J158" s="13"/>
      <c r="K158" s="12"/>
      <c r="L158" s="12"/>
      <c r="M158" s="14"/>
      <c r="N158" s="13"/>
      <c r="O158" s="13"/>
      <c r="P158" s="13"/>
      <c r="Q158" s="13"/>
      <c r="R158" s="13"/>
      <c r="S158" s="13"/>
      <c r="T158" s="13"/>
      <c r="U158" s="4"/>
      <c r="V158" s="6"/>
      <c r="W158" s="15"/>
      <c r="X158" s="15"/>
      <c r="Y158" s="15"/>
      <c r="Z158" s="15"/>
      <c r="AA158" s="15"/>
      <c r="AB158" s="15"/>
      <c r="AC158" s="15"/>
      <c r="AD158" s="15"/>
    </row>
    <row r="159" spans="1:30" x14ac:dyDescent="0.3">
      <c r="A159" s="10"/>
      <c r="B159" s="11"/>
      <c r="C159" s="12"/>
      <c r="D159" s="11"/>
      <c r="E159" s="11"/>
      <c r="F159" s="16"/>
      <c r="G159" s="13"/>
      <c r="H159" s="13"/>
      <c r="I159" s="17"/>
      <c r="J159" s="13"/>
      <c r="K159" s="12"/>
      <c r="L159" s="12"/>
      <c r="M159" s="14"/>
      <c r="N159" s="13"/>
      <c r="O159" s="13"/>
      <c r="P159" s="13"/>
      <c r="Q159" s="13"/>
      <c r="R159" s="13"/>
      <c r="S159" s="13"/>
      <c r="T159" s="13"/>
      <c r="U159" s="4"/>
      <c r="V159" s="6"/>
      <c r="W159" s="15"/>
      <c r="X159" s="15"/>
      <c r="Y159" s="15"/>
      <c r="Z159" s="15"/>
      <c r="AA159" s="15"/>
      <c r="AB159" s="15"/>
      <c r="AC159" s="15"/>
      <c r="AD159" s="15"/>
    </row>
    <row r="160" spans="1:30" x14ac:dyDescent="0.3">
      <c r="A160" s="10"/>
      <c r="B160" s="11"/>
      <c r="C160" s="12"/>
      <c r="D160" s="11"/>
      <c r="E160" s="11"/>
      <c r="F160" s="16"/>
      <c r="G160" s="13"/>
      <c r="H160" s="13"/>
      <c r="I160" s="17"/>
      <c r="J160" s="13"/>
      <c r="K160" s="12"/>
      <c r="L160" s="12"/>
      <c r="M160" s="14"/>
      <c r="N160" s="13"/>
      <c r="O160" s="13"/>
      <c r="P160" s="13"/>
      <c r="Q160" s="13"/>
      <c r="R160" s="13"/>
      <c r="S160" s="13"/>
      <c r="T160" s="13"/>
      <c r="U160" s="4"/>
      <c r="V160" s="6"/>
      <c r="W160" s="15"/>
      <c r="X160" s="15"/>
      <c r="Y160" s="15"/>
      <c r="Z160" s="15"/>
      <c r="AA160" s="15"/>
      <c r="AB160" s="15"/>
      <c r="AC160" s="15"/>
      <c r="AD160" s="15"/>
    </row>
    <row r="161" spans="1:30" x14ac:dyDescent="0.3">
      <c r="A161" s="10"/>
      <c r="B161" s="11"/>
      <c r="C161" s="12"/>
      <c r="D161" s="11"/>
      <c r="E161" s="11"/>
      <c r="F161" s="16"/>
      <c r="G161" s="13"/>
      <c r="H161" s="13"/>
      <c r="I161" s="17"/>
      <c r="J161" s="13"/>
      <c r="K161" s="12"/>
      <c r="L161" s="12"/>
      <c r="M161" s="14"/>
      <c r="N161" s="13"/>
      <c r="O161" s="13"/>
      <c r="P161" s="13"/>
      <c r="Q161" s="13"/>
      <c r="R161" s="13"/>
      <c r="S161" s="13"/>
      <c r="T161" s="13"/>
      <c r="U161" s="4"/>
      <c r="V161" s="6"/>
      <c r="W161" s="15"/>
      <c r="X161" s="15"/>
      <c r="Y161" s="15"/>
      <c r="Z161" s="15"/>
      <c r="AA161" s="15"/>
      <c r="AB161" s="15"/>
      <c r="AC161" s="15"/>
      <c r="AD161" s="15"/>
    </row>
    <row r="162" spans="1:30" x14ac:dyDescent="0.3">
      <c r="A162" s="10"/>
      <c r="B162" s="11"/>
      <c r="C162" s="12"/>
      <c r="D162" s="11"/>
      <c r="E162" s="11"/>
      <c r="F162" s="16"/>
      <c r="G162" s="13"/>
      <c r="H162" s="13"/>
      <c r="I162" s="17"/>
      <c r="J162" s="13"/>
      <c r="K162" s="12"/>
      <c r="L162" s="12"/>
      <c r="M162" s="14"/>
      <c r="N162" s="13"/>
      <c r="O162" s="13"/>
      <c r="P162" s="13"/>
      <c r="Q162" s="13"/>
      <c r="R162" s="13"/>
      <c r="S162" s="13"/>
      <c r="T162" s="13"/>
      <c r="U162" s="4"/>
      <c r="V162" s="6"/>
      <c r="W162" s="15"/>
      <c r="X162" s="15"/>
      <c r="Y162" s="15"/>
      <c r="Z162" s="15"/>
      <c r="AA162" s="15"/>
      <c r="AB162" s="15"/>
      <c r="AC162" s="15"/>
      <c r="AD162" s="15"/>
    </row>
    <row r="163" spans="1:30" x14ac:dyDescent="0.3">
      <c r="A163" s="10"/>
      <c r="B163" s="11"/>
      <c r="C163" s="12"/>
      <c r="D163" s="11"/>
      <c r="E163" s="11"/>
      <c r="F163" s="16"/>
      <c r="G163" s="13"/>
      <c r="H163" s="13"/>
      <c r="I163" s="17"/>
      <c r="J163" s="13"/>
      <c r="K163" s="12"/>
      <c r="L163" s="12"/>
      <c r="M163" s="14"/>
      <c r="N163" s="13"/>
      <c r="O163" s="13"/>
      <c r="P163" s="13"/>
      <c r="Q163" s="13"/>
      <c r="R163" s="13"/>
      <c r="S163" s="13"/>
      <c r="T163" s="13"/>
      <c r="U163" s="4"/>
      <c r="V163" s="6"/>
      <c r="W163" s="15"/>
      <c r="X163" s="15"/>
      <c r="Y163" s="15"/>
      <c r="Z163" s="15"/>
      <c r="AA163" s="15"/>
      <c r="AB163" s="15"/>
      <c r="AC163" s="15"/>
      <c r="AD163" s="15"/>
    </row>
    <row r="164" spans="1:30" x14ac:dyDescent="0.3">
      <c r="A164" s="10"/>
      <c r="B164" s="11"/>
      <c r="C164" s="12"/>
      <c r="D164" s="11"/>
      <c r="E164" s="11"/>
      <c r="F164" s="16"/>
      <c r="G164" s="13"/>
      <c r="H164" s="13"/>
      <c r="I164" s="17"/>
      <c r="J164" s="13"/>
      <c r="K164" s="12"/>
      <c r="L164" s="12"/>
      <c r="M164" s="14"/>
      <c r="N164" s="13"/>
      <c r="O164" s="13"/>
      <c r="P164" s="13"/>
      <c r="Q164" s="13"/>
      <c r="R164" s="13"/>
      <c r="S164" s="13"/>
      <c r="T164" s="13"/>
      <c r="U164" s="4"/>
      <c r="V164" s="6"/>
      <c r="W164" s="15"/>
      <c r="X164" s="15"/>
      <c r="Y164" s="15"/>
      <c r="Z164" s="15"/>
      <c r="AA164" s="15"/>
      <c r="AB164" s="15"/>
      <c r="AC164" s="15"/>
      <c r="AD164" s="15"/>
    </row>
    <row r="165" spans="1:30" x14ac:dyDescent="0.3">
      <c r="A165" s="10"/>
      <c r="B165" s="11"/>
      <c r="C165" s="12"/>
      <c r="D165" s="11"/>
      <c r="E165" s="11"/>
      <c r="F165" s="16"/>
      <c r="G165" s="13"/>
      <c r="H165" s="13"/>
      <c r="I165" s="17"/>
      <c r="J165" s="13"/>
      <c r="K165" s="12"/>
      <c r="L165" s="12"/>
      <c r="M165" s="14"/>
      <c r="N165" s="13"/>
      <c r="O165" s="13"/>
      <c r="P165" s="13"/>
      <c r="Q165" s="13"/>
      <c r="R165" s="13"/>
      <c r="S165" s="13"/>
      <c r="T165" s="13"/>
      <c r="U165" s="4"/>
      <c r="V165" s="6"/>
      <c r="W165" s="15"/>
      <c r="X165" s="15"/>
      <c r="Y165" s="15"/>
      <c r="Z165" s="15"/>
      <c r="AA165" s="15"/>
      <c r="AB165" s="15"/>
      <c r="AC165" s="15"/>
      <c r="AD165" s="15"/>
    </row>
    <row r="166" spans="1:30" x14ac:dyDescent="0.3">
      <c r="A166" s="10"/>
      <c r="B166" s="11"/>
      <c r="C166" s="12"/>
      <c r="D166" s="11"/>
      <c r="E166" s="11"/>
      <c r="F166" s="16"/>
      <c r="G166" s="13"/>
      <c r="H166" s="13"/>
      <c r="I166" s="17"/>
      <c r="J166" s="13"/>
      <c r="K166" s="12"/>
      <c r="L166" s="12"/>
      <c r="M166" s="14"/>
      <c r="N166" s="13"/>
      <c r="O166" s="13"/>
      <c r="P166" s="13"/>
      <c r="Q166" s="13"/>
      <c r="R166" s="13"/>
      <c r="S166" s="13"/>
      <c r="T166" s="13"/>
      <c r="U166" s="4"/>
      <c r="V166" s="6"/>
      <c r="W166" s="15"/>
      <c r="X166" s="15"/>
      <c r="Y166" s="15"/>
      <c r="Z166" s="15"/>
      <c r="AA166" s="15"/>
      <c r="AB166" s="15"/>
      <c r="AC166" s="15"/>
      <c r="AD166" s="15"/>
    </row>
    <row r="167" spans="1:30" x14ac:dyDescent="0.3">
      <c r="A167" s="10"/>
      <c r="B167" s="11"/>
      <c r="C167" s="12"/>
      <c r="D167" s="11"/>
      <c r="E167" s="11"/>
      <c r="F167" s="16"/>
      <c r="G167" s="13"/>
      <c r="H167" s="13"/>
      <c r="I167" s="17"/>
      <c r="J167" s="13"/>
      <c r="K167" s="12"/>
      <c r="L167" s="12"/>
      <c r="M167" s="14"/>
      <c r="N167" s="13"/>
      <c r="O167" s="13"/>
      <c r="P167" s="13"/>
      <c r="Q167" s="13"/>
      <c r="R167" s="13"/>
      <c r="S167" s="13"/>
      <c r="T167" s="13"/>
      <c r="U167" s="4"/>
      <c r="V167" s="6"/>
      <c r="W167" s="15"/>
      <c r="X167" s="15"/>
      <c r="Y167" s="15"/>
      <c r="Z167" s="15"/>
      <c r="AA167" s="15"/>
      <c r="AB167" s="15"/>
      <c r="AC167" s="15"/>
      <c r="AD167" s="15"/>
    </row>
    <row r="168" spans="1:30" x14ac:dyDescent="0.3">
      <c r="A168" s="10"/>
      <c r="B168" s="11"/>
      <c r="C168" s="12"/>
      <c r="D168" s="11"/>
      <c r="E168" s="11"/>
      <c r="F168" s="16"/>
      <c r="G168" s="13"/>
      <c r="H168" s="13"/>
      <c r="I168" s="17"/>
      <c r="J168" s="13"/>
      <c r="K168" s="12"/>
      <c r="L168" s="12"/>
      <c r="M168" s="14"/>
      <c r="N168" s="13"/>
      <c r="O168" s="13"/>
      <c r="P168" s="13"/>
      <c r="Q168" s="13"/>
      <c r="R168" s="13"/>
      <c r="S168" s="13"/>
      <c r="T168" s="13"/>
      <c r="U168" s="4"/>
      <c r="V168" s="6"/>
      <c r="W168" s="15"/>
      <c r="X168" s="15"/>
      <c r="Y168" s="15"/>
      <c r="Z168" s="15"/>
      <c r="AA168" s="15"/>
      <c r="AB168" s="15"/>
      <c r="AC168" s="15"/>
      <c r="AD168" s="15"/>
    </row>
    <row r="169" spans="1:30" x14ac:dyDescent="0.3">
      <c r="A169" s="10"/>
      <c r="B169" s="11"/>
      <c r="C169" s="12"/>
      <c r="D169" s="11"/>
      <c r="E169" s="11"/>
      <c r="F169" s="16"/>
      <c r="G169" s="13"/>
      <c r="H169" s="13"/>
      <c r="I169" s="17"/>
      <c r="J169" s="13"/>
      <c r="K169" s="12"/>
      <c r="L169" s="12"/>
      <c r="M169" s="14"/>
      <c r="N169" s="13"/>
      <c r="O169" s="13"/>
      <c r="P169" s="13"/>
      <c r="Q169" s="13"/>
      <c r="R169" s="13"/>
      <c r="S169" s="13"/>
      <c r="T169" s="13"/>
      <c r="U169" s="4"/>
      <c r="V169" s="6"/>
      <c r="W169" s="15"/>
      <c r="X169" s="15"/>
      <c r="Y169" s="15"/>
      <c r="Z169" s="15"/>
      <c r="AA169" s="15"/>
      <c r="AB169" s="15"/>
      <c r="AC169" s="15"/>
      <c r="AD169" s="15"/>
    </row>
    <row r="170" spans="1:30" x14ac:dyDescent="0.3">
      <c r="A170" s="10"/>
      <c r="B170" s="11"/>
      <c r="C170" s="12"/>
      <c r="D170" s="11"/>
      <c r="E170" s="11"/>
      <c r="F170" s="16"/>
      <c r="G170" s="13"/>
      <c r="H170" s="13"/>
      <c r="I170" s="17"/>
      <c r="J170" s="13"/>
      <c r="K170" s="12"/>
      <c r="L170" s="12"/>
      <c r="M170" s="14"/>
      <c r="N170" s="13"/>
      <c r="O170" s="13"/>
      <c r="P170" s="13"/>
      <c r="Q170" s="13"/>
      <c r="R170" s="13"/>
      <c r="S170" s="13"/>
      <c r="T170" s="13"/>
      <c r="U170" s="4"/>
      <c r="V170" s="6"/>
      <c r="W170" s="15"/>
      <c r="X170" s="15"/>
      <c r="Y170" s="15"/>
      <c r="Z170" s="15"/>
      <c r="AA170" s="15"/>
      <c r="AB170" s="15"/>
      <c r="AC170" s="15"/>
      <c r="AD170" s="15"/>
    </row>
    <row r="171" spans="1:30" x14ac:dyDescent="0.3">
      <c r="A171" s="10"/>
      <c r="B171" s="11"/>
      <c r="C171" s="12"/>
      <c r="D171" s="11"/>
      <c r="E171" s="11"/>
      <c r="F171" s="16"/>
      <c r="G171" s="13"/>
      <c r="H171" s="13"/>
      <c r="I171" s="17"/>
      <c r="J171" s="13"/>
      <c r="K171" s="12"/>
      <c r="L171" s="12"/>
      <c r="M171" s="14"/>
      <c r="N171" s="13"/>
      <c r="O171" s="13"/>
      <c r="P171" s="13"/>
      <c r="Q171" s="13"/>
      <c r="R171" s="13"/>
      <c r="S171" s="13"/>
      <c r="T171" s="13"/>
      <c r="U171" s="4"/>
      <c r="V171" s="6"/>
      <c r="W171" s="15"/>
      <c r="X171" s="15"/>
      <c r="Y171" s="15"/>
      <c r="Z171" s="15"/>
      <c r="AA171" s="15"/>
      <c r="AB171" s="15"/>
      <c r="AC171" s="15"/>
      <c r="AD171" s="15"/>
    </row>
    <row r="172" spans="1:30" x14ac:dyDescent="0.3">
      <c r="A172" s="10"/>
      <c r="B172" s="11"/>
      <c r="C172" s="12"/>
      <c r="D172" s="11"/>
      <c r="E172" s="11"/>
      <c r="F172" s="16"/>
      <c r="G172" s="13"/>
      <c r="H172" s="13"/>
      <c r="I172" s="17"/>
      <c r="J172" s="13"/>
      <c r="K172" s="12"/>
      <c r="L172" s="12"/>
      <c r="M172" s="14"/>
      <c r="N172" s="13"/>
      <c r="O172" s="13"/>
      <c r="P172" s="13"/>
      <c r="Q172" s="13"/>
      <c r="R172" s="13"/>
      <c r="S172" s="13"/>
      <c r="T172" s="13"/>
      <c r="U172" s="4"/>
      <c r="V172" s="6"/>
      <c r="W172" s="15"/>
      <c r="X172" s="15"/>
      <c r="Y172" s="15"/>
      <c r="Z172" s="15"/>
      <c r="AA172" s="15"/>
      <c r="AB172" s="15"/>
      <c r="AC172" s="15"/>
      <c r="AD172" s="15"/>
    </row>
    <row r="173" spans="1:30" x14ac:dyDescent="0.3">
      <c r="A173" s="10"/>
      <c r="B173" s="11"/>
      <c r="C173" s="12"/>
      <c r="D173" s="11"/>
      <c r="E173" s="11"/>
      <c r="F173" s="16"/>
      <c r="G173" s="13"/>
      <c r="H173" s="13"/>
      <c r="I173" s="17"/>
      <c r="J173" s="13"/>
      <c r="K173" s="12"/>
      <c r="L173" s="12"/>
      <c r="M173" s="14"/>
      <c r="N173" s="13"/>
      <c r="O173" s="13"/>
      <c r="P173" s="13"/>
      <c r="Q173" s="13"/>
      <c r="R173" s="13"/>
      <c r="S173" s="13"/>
      <c r="T173" s="13"/>
      <c r="U173" s="4"/>
      <c r="V173" s="6"/>
      <c r="W173" s="15"/>
      <c r="X173" s="15"/>
      <c r="Y173" s="15"/>
      <c r="Z173" s="15"/>
      <c r="AA173" s="15"/>
      <c r="AB173" s="15"/>
      <c r="AC173" s="15"/>
      <c r="AD173" s="15"/>
    </row>
    <row r="174" spans="1:30" x14ac:dyDescent="0.3">
      <c r="A174" s="10"/>
      <c r="B174" s="11"/>
      <c r="C174" s="12"/>
      <c r="D174" s="11"/>
      <c r="E174" s="11"/>
      <c r="F174" s="16"/>
      <c r="G174" s="13"/>
      <c r="H174" s="13"/>
      <c r="I174" s="17"/>
      <c r="J174" s="13"/>
      <c r="K174" s="12"/>
      <c r="L174" s="12"/>
      <c r="M174" s="14"/>
      <c r="N174" s="13"/>
      <c r="O174" s="13"/>
      <c r="P174" s="13"/>
      <c r="Q174" s="13"/>
      <c r="R174" s="13"/>
      <c r="S174" s="13"/>
      <c r="T174" s="13"/>
      <c r="U174" s="4"/>
      <c r="V174" s="6"/>
      <c r="W174" s="15"/>
      <c r="X174" s="15"/>
      <c r="Y174" s="15"/>
      <c r="Z174" s="15"/>
      <c r="AA174" s="15"/>
      <c r="AB174" s="15"/>
      <c r="AC174" s="15"/>
      <c r="AD174" s="15"/>
    </row>
    <row r="175" spans="1:30" x14ac:dyDescent="0.3">
      <c r="A175" s="10"/>
      <c r="B175" s="11"/>
      <c r="C175" s="12"/>
      <c r="D175" s="11"/>
      <c r="E175" s="11"/>
      <c r="F175" s="16"/>
      <c r="G175" s="13"/>
      <c r="H175" s="13"/>
      <c r="I175" s="17"/>
      <c r="J175" s="13"/>
      <c r="K175" s="12"/>
      <c r="L175" s="12"/>
      <c r="M175" s="14"/>
      <c r="N175" s="13"/>
      <c r="O175" s="13"/>
      <c r="P175" s="13"/>
      <c r="Q175" s="13"/>
      <c r="R175" s="13"/>
      <c r="S175" s="13"/>
      <c r="T175" s="13"/>
      <c r="U175" s="4"/>
      <c r="V175" s="6"/>
      <c r="W175" s="15"/>
      <c r="X175" s="15"/>
      <c r="Y175" s="15"/>
      <c r="Z175" s="15"/>
      <c r="AA175" s="15"/>
      <c r="AB175" s="15"/>
      <c r="AC175" s="15"/>
      <c r="AD175" s="15"/>
    </row>
    <row r="176" spans="1:30" x14ac:dyDescent="0.3">
      <c r="A176" s="10"/>
      <c r="B176" s="11"/>
      <c r="C176" s="12"/>
      <c r="D176" s="11"/>
      <c r="E176" s="11"/>
      <c r="F176" s="16"/>
      <c r="G176" s="13"/>
      <c r="H176" s="13"/>
      <c r="I176" s="17"/>
      <c r="J176" s="13"/>
      <c r="K176" s="12"/>
      <c r="L176" s="12"/>
      <c r="M176" s="14"/>
      <c r="N176" s="13"/>
      <c r="O176" s="13"/>
      <c r="P176" s="13"/>
      <c r="Q176" s="13"/>
      <c r="R176" s="13"/>
      <c r="S176" s="13"/>
      <c r="T176" s="13"/>
      <c r="U176" s="4"/>
      <c r="V176" s="6"/>
      <c r="W176" s="15"/>
      <c r="X176" s="15"/>
      <c r="Y176" s="15"/>
      <c r="Z176" s="15"/>
      <c r="AA176" s="15"/>
      <c r="AB176" s="15"/>
      <c r="AC176" s="15"/>
      <c r="AD176" s="15"/>
    </row>
    <row r="177" spans="1:30" x14ac:dyDescent="0.3">
      <c r="A177" s="10"/>
      <c r="B177" s="11"/>
      <c r="C177" s="12"/>
      <c r="D177" s="11"/>
      <c r="E177" s="11"/>
      <c r="F177" s="16"/>
      <c r="G177" s="13"/>
      <c r="H177" s="13"/>
      <c r="I177" s="17"/>
      <c r="J177" s="13"/>
      <c r="K177" s="12"/>
      <c r="L177" s="12"/>
      <c r="M177" s="14"/>
      <c r="N177" s="13"/>
      <c r="O177" s="13"/>
      <c r="P177" s="13"/>
      <c r="Q177" s="13"/>
      <c r="R177" s="13"/>
      <c r="S177" s="13"/>
      <c r="T177" s="13"/>
      <c r="U177" s="4"/>
      <c r="V177" s="6"/>
      <c r="W177" s="15"/>
      <c r="X177" s="15"/>
      <c r="Y177" s="15"/>
      <c r="Z177" s="15"/>
      <c r="AA177" s="15"/>
      <c r="AB177" s="15"/>
      <c r="AC177" s="15"/>
      <c r="AD177" s="15"/>
    </row>
    <row r="178" spans="1:30" x14ac:dyDescent="0.3">
      <c r="A178" s="10"/>
      <c r="B178" s="11"/>
      <c r="C178" s="12"/>
      <c r="D178" s="11"/>
      <c r="E178" s="11"/>
      <c r="F178" s="16"/>
      <c r="G178" s="13"/>
      <c r="H178" s="13"/>
      <c r="I178" s="17"/>
      <c r="J178" s="13"/>
      <c r="K178" s="12"/>
      <c r="L178" s="12"/>
      <c r="M178" s="14"/>
      <c r="N178" s="13"/>
      <c r="O178" s="13"/>
      <c r="P178" s="13"/>
      <c r="Q178" s="13"/>
      <c r="R178" s="13"/>
      <c r="S178" s="13"/>
      <c r="T178" s="13"/>
      <c r="U178" s="4"/>
      <c r="V178" s="6"/>
      <c r="W178" s="15"/>
      <c r="X178" s="15"/>
      <c r="Y178" s="15"/>
      <c r="Z178" s="15"/>
      <c r="AA178" s="15"/>
      <c r="AB178" s="15"/>
      <c r="AC178" s="15"/>
      <c r="AD178" s="15"/>
    </row>
    <row r="179" spans="1:30" x14ac:dyDescent="0.3">
      <c r="A179" s="10"/>
      <c r="B179" s="11"/>
      <c r="C179" s="12"/>
      <c r="D179" s="11"/>
      <c r="E179" s="11"/>
      <c r="F179" s="16"/>
      <c r="G179" s="13"/>
      <c r="H179" s="13"/>
      <c r="I179" s="17"/>
      <c r="J179" s="13"/>
      <c r="K179" s="12"/>
      <c r="L179" s="12"/>
      <c r="M179" s="14"/>
      <c r="N179" s="13"/>
      <c r="O179" s="13"/>
      <c r="P179" s="13"/>
      <c r="Q179" s="13"/>
      <c r="R179" s="13"/>
      <c r="S179" s="13"/>
      <c r="T179" s="13"/>
      <c r="U179" s="4"/>
      <c r="V179" s="6"/>
      <c r="W179" s="15"/>
      <c r="X179" s="15"/>
      <c r="Y179" s="15"/>
      <c r="Z179" s="15"/>
      <c r="AA179" s="15"/>
      <c r="AB179" s="15"/>
      <c r="AC179" s="15"/>
      <c r="AD179" s="15"/>
    </row>
    <row r="180" spans="1:30" x14ac:dyDescent="0.3">
      <c r="A180" s="10"/>
      <c r="B180" s="11"/>
      <c r="C180" s="12"/>
      <c r="D180" s="11"/>
      <c r="E180" s="11"/>
      <c r="F180" s="16"/>
      <c r="G180" s="13"/>
      <c r="H180" s="13"/>
      <c r="I180" s="17"/>
      <c r="J180" s="13"/>
      <c r="K180" s="12"/>
      <c r="L180" s="12"/>
      <c r="M180" s="14"/>
      <c r="N180" s="13"/>
      <c r="O180" s="13"/>
      <c r="P180" s="13"/>
      <c r="Q180" s="13"/>
      <c r="R180" s="13"/>
      <c r="S180" s="13"/>
      <c r="T180" s="13"/>
      <c r="U180" s="4"/>
      <c r="V180" s="6"/>
      <c r="W180" s="15"/>
      <c r="X180" s="15"/>
      <c r="Y180" s="15"/>
      <c r="Z180" s="15"/>
      <c r="AA180" s="15"/>
      <c r="AB180" s="15"/>
      <c r="AC180" s="15"/>
      <c r="AD180" s="15"/>
    </row>
    <row r="181" spans="1:30" x14ac:dyDescent="0.3">
      <c r="A181" s="10"/>
      <c r="B181" s="11"/>
      <c r="C181" s="12"/>
      <c r="D181" s="11"/>
      <c r="E181" s="11"/>
      <c r="F181" s="16"/>
      <c r="G181" s="13"/>
      <c r="H181" s="13"/>
      <c r="I181" s="17"/>
      <c r="J181" s="13"/>
      <c r="K181" s="12"/>
      <c r="L181" s="12"/>
      <c r="M181" s="14"/>
      <c r="N181" s="13"/>
      <c r="O181" s="13"/>
      <c r="P181" s="13"/>
      <c r="Q181" s="13"/>
      <c r="R181" s="13"/>
      <c r="S181" s="13"/>
      <c r="T181" s="13"/>
      <c r="U181" s="4"/>
      <c r="V181" s="6"/>
      <c r="W181" s="15"/>
      <c r="X181" s="15"/>
      <c r="Y181" s="15"/>
      <c r="Z181" s="15"/>
      <c r="AA181" s="15"/>
      <c r="AB181" s="15"/>
      <c r="AC181" s="15"/>
      <c r="AD181" s="15"/>
    </row>
    <row r="182" spans="1:30" x14ac:dyDescent="0.3">
      <c r="A182" s="10"/>
      <c r="B182" s="11"/>
      <c r="C182" s="12"/>
      <c r="D182" s="11"/>
      <c r="E182" s="11"/>
      <c r="F182" s="16"/>
      <c r="G182" s="13"/>
      <c r="H182" s="13"/>
      <c r="I182" s="17"/>
      <c r="J182" s="13"/>
      <c r="K182" s="12"/>
      <c r="L182" s="12"/>
      <c r="M182" s="14"/>
      <c r="N182" s="13"/>
      <c r="O182" s="13"/>
      <c r="P182" s="13"/>
      <c r="Q182" s="13"/>
      <c r="R182" s="13"/>
      <c r="S182" s="13"/>
      <c r="T182" s="13"/>
      <c r="U182" s="4"/>
      <c r="V182" s="6"/>
      <c r="W182" s="15"/>
      <c r="X182" s="15"/>
      <c r="Y182" s="15"/>
      <c r="Z182" s="15"/>
      <c r="AA182" s="15"/>
      <c r="AB182" s="15"/>
      <c r="AC182" s="15"/>
      <c r="AD182" s="15"/>
    </row>
    <row r="183" spans="1:30" x14ac:dyDescent="0.3">
      <c r="A183" s="10"/>
      <c r="B183" s="11"/>
      <c r="C183" s="12"/>
      <c r="D183" s="11"/>
      <c r="E183" s="11"/>
      <c r="F183" s="16"/>
      <c r="G183" s="13"/>
      <c r="H183" s="13"/>
      <c r="I183" s="17"/>
      <c r="J183" s="13"/>
      <c r="K183" s="12"/>
      <c r="L183" s="12"/>
      <c r="M183" s="14"/>
      <c r="N183" s="13"/>
      <c r="O183" s="13"/>
      <c r="P183" s="13"/>
      <c r="Q183" s="13"/>
      <c r="R183" s="13"/>
      <c r="S183" s="13"/>
      <c r="T183" s="13"/>
      <c r="U183" s="4"/>
      <c r="V183" s="6"/>
      <c r="W183" s="15"/>
      <c r="X183" s="15"/>
      <c r="Y183" s="15"/>
      <c r="Z183" s="15"/>
      <c r="AA183" s="15"/>
      <c r="AB183" s="15"/>
      <c r="AC183" s="15"/>
      <c r="AD183" s="15"/>
    </row>
    <row r="184" spans="1:30" x14ac:dyDescent="0.3">
      <c r="A184" s="10"/>
      <c r="B184" s="11"/>
      <c r="C184" s="12"/>
      <c r="D184" s="11"/>
      <c r="E184" s="11"/>
      <c r="F184" s="16"/>
      <c r="G184" s="13"/>
      <c r="H184" s="13"/>
      <c r="I184" s="17"/>
      <c r="J184" s="13"/>
      <c r="K184" s="12"/>
      <c r="L184" s="12"/>
      <c r="M184" s="14"/>
      <c r="N184" s="13"/>
      <c r="O184" s="13"/>
      <c r="P184" s="13"/>
      <c r="Q184" s="13"/>
      <c r="R184" s="13"/>
      <c r="S184" s="13"/>
      <c r="T184" s="13"/>
      <c r="U184" s="4"/>
      <c r="V184" s="6"/>
      <c r="W184" s="15"/>
      <c r="X184" s="15"/>
      <c r="Y184" s="15"/>
      <c r="Z184" s="15"/>
      <c r="AA184" s="15"/>
      <c r="AB184" s="15"/>
      <c r="AC184" s="15"/>
      <c r="AD184" s="15"/>
    </row>
    <row r="185" spans="1:30" x14ac:dyDescent="0.3">
      <c r="A185" s="10"/>
      <c r="B185" s="11"/>
      <c r="C185" s="12"/>
      <c r="D185" s="11"/>
      <c r="E185" s="11"/>
      <c r="F185" s="16"/>
      <c r="G185" s="13"/>
      <c r="H185" s="13"/>
      <c r="I185" s="17"/>
      <c r="J185" s="13"/>
      <c r="K185" s="12"/>
      <c r="L185" s="12"/>
      <c r="M185" s="14"/>
      <c r="N185" s="13"/>
      <c r="O185" s="13"/>
      <c r="P185" s="13"/>
      <c r="Q185" s="13"/>
      <c r="R185" s="13"/>
      <c r="S185" s="13"/>
      <c r="T185" s="13"/>
      <c r="U185" s="4"/>
      <c r="V185" s="6"/>
      <c r="W185" s="15"/>
      <c r="X185" s="15"/>
      <c r="Y185" s="15"/>
      <c r="Z185" s="15"/>
      <c r="AA185" s="15"/>
      <c r="AB185" s="15"/>
      <c r="AC185" s="15"/>
      <c r="AD185" s="15"/>
    </row>
    <row r="186" spans="1:30" x14ac:dyDescent="0.3">
      <c r="A186" s="10"/>
      <c r="B186" s="11"/>
      <c r="C186" s="12"/>
      <c r="D186" s="11"/>
      <c r="E186" s="11"/>
      <c r="F186" s="16"/>
      <c r="G186" s="13"/>
      <c r="H186" s="13"/>
      <c r="I186" s="17"/>
      <c r="J186" s="13"/>
      <c r="K186" s="12"/>
      <c r="L186" s="12"/>
      <c r="M186" s="14"/>
      <c r="N186" s="13"/>
      <c r="O186" s="13"/>
      <c r="P186" s="13"/>
      <c r="Q186" s="13"/>
      <c r="R186" s="13"/>
      <c r="S186" s="13"/>
      <c r="T186" s="13"/>
      <c r="U186" s="4"/>
      <c r="V186" s="6"/>
      <c r="W186" s="15"/>
      <c r="X186" s="15"/>
      <c r="Y186" s="15"/>
      <c r="Z186" s="15"/>
      <c r="AA186" s="15"/>
      <c r="AB186" s="15"/>
      <c r="AC186" s="15"/>
      <c r="AD186" s="15"/>
    </row>
    <row r="187" spans="1:30" x14ac:dyDescent="0.3">
      <c r="A187" s="10"/>
      <c r="B187" s="11"/>
      <c r="C187" s="12"/>
      <c r="D187" s="11"/>
      <c r="E187" s="11"/>
      <c r="F187" s="16"/>
      <c r="G187" s="13"/>
      <c r="H187" s="13"/>
      <c r="I187" s="17"/>
      <c r="J187" s="13"/>
      <c r="K187" s="12"/>
      <c r="L187" s="12"/>
      <c r="M187" s="14"/>
      <c r="N187" s="13"/>
      <c r="O187" s="13"/>
      <c r="P187" s="13"/>
      <c r="Q187" s="13"/>
      <c r="R187" s="13"/>
      <c r="S187" s="13"/>
      <c r="T187" s="13"/>
      <c r="U187" s="4"/>
      <c r="V187" s="6"/>
      <c r="W187" s="15"/>
      <c r="X187" s="15"/>
      <c r="Y187" s="15"/>
      <c r="Z187" s="15"/>
      <c r="AA187" s="15"/>
      <c r="AB187" s="15"/>
      <c r="AC187" s="15"/>
      <c r="AD187" s="15"/>
    </row>
    <row r="188" spans="1:30" x14ac:dyDescent="0.3">
      <c r="A188" s="10"/>
      <c r="B188" s="11"/>
      <c r="C188" s="12"/>
      <c r="D188" s="11"/>
      <c r="E188" s="11"/>
      <c r="F188" s="16"/>
      <c r="G188" s="13"/>
      <c r="H188" s="13"/>
      <c r="I188" s="17"/>
      <c r="J188" s="13"/>
      <c r="K188" s="12"/>
      <c r="L188" s="12"/>
      <c r="M188" s="14"/>
      <c r="N188" s="13"/>
      <c r="O188" s="13"/>
      <c r="P188" s="13"/>
      <c r="Q188" s="13"/>
      <c r="R188" s="13"/>
      <c r="S188" s="13"/>
      <c r="T188" s="13"/>
      <c r="U188" s="4"/>
      <c r="V188" s="6"/>
      <c r="W188" s="15"/>
      <c r="X188" s="15"/>
      <c r="Y188" s="15"/>
      <c r="Z188" s="15"/>
      <c r="AA188" s="15"/>
      <c r="AB188" s="15"/>
      <c r="AC188" s="15"/>
      <c r="AD188" s="15"/>
    </row>
    <row r="189" spans="1:30" x14ac:dyDescent="0.3">
      <c r="A189" s="10"/>
      <c r="B189" s="11"/>
      <c r="C189" s="12"/>
      <c r="D189" s="11"/>
      <c r="E189" s="11"/>
      <c r="F189" s="16"/>
      <c r="G189" s="13"/>
      <c r="H189" s="13"/>
      <c r="I189" s="17"/>
      <c r="J189" s="13"/>
      <c r="K189" s="12"/>
      <c r="L189" s="12"/>
      <c r="M189" s="14"/>
      <c r="N189" s="13"/>
      <c r="O189" s="13"/>
      <c r="P189" s="13"/>
      <c r="Q189" s="13"/>
      <c r="R189" s="13"/>
      <c r="S189" s="13"/>
      <c r="T189" s="13"/>
      <c r="U189" s="4"/>
      <c r="V189" s="6"/>
      <c r="W189" s="15"/>
      <c r="X189" s="15"/>
      <c r="Y189" s="15"/>
      <c r="Z189" s="15"/>
      <c r="AA189" s="15"/>
      <c r="AB189" s="15"/>
      <c r="AC189" s="15"/>
      <c r="AD189" s="15"/>
    </row>
    <row r="190" spans="1:30" x14ac:dyDescent="0.3">
      <c r="A190" s="10"/>
      <c r="B190" s="11"/>
      <c r="C190" s="12"/>
      <c r="D190" s="11"/>
      <c r="E190" s="11"/>
      <c r="F190" s="16"/>
      <c r="G190" s="13"/>
      <c r="H190" s="13"/>
      <c r="I190" s="17"/>
      <c r="J190" s="13"/>
      <c r="K190" s="12"/>
      <c r="L190" s="12"/>
      <c r="M190" s="14"/>
      <c r="N190" s="13"/>
      <c r="O190" s="13"/>
      <c r="P190" s="13"/>
      <c r="Q190" s="13"/>
      <c r="R190" s="13"/>
      <c r="S190" s="13"/>
      <c r="T190" s="13"/>
      <c r="U190" s="4"/>
      <c r="V190" s="6"/>
      <c r="W190" s="15"/>
      <c r="X190" s="15"/>
      <c r="Y190" s="15"/>
      <c r="Z190" s="15"/>
      <c r="AA190" s="15"/>
      <c r="AB190" s="15"/>
      <c r="AC190" s="15"/>
      <c r="AD190" s="15"/>
    </row>
    <row r="191" spans="1:30" x14ac:dyDescent="0.3">
      <c r="A191" s="10"/>
      <c r="B191" s="11"/>
      <c r="C191" s="12"/>
      <c r="D191" s="11"/>
      <c r="E191" s="11"/>
      <c r="F191" s="16"/>
      <c r="G191" s="13"/>
      <c r="H191" s="13"/>
      <c r="I191" s="17"/>
      <c r="J191" s="13"/>
      <c r="K191" s="12"/>
      <c r="L191" s="12"/>
      <c r="M191" s="14"/>
      <c r="N191" s="13"/>
      <c r="O191" s="13"/>
      <c r="P191" s="13"/>
      <c r="Q191" s="13"/>
      <c r="R191" s="13"/>
      <c r="S191" s="13"/>
      <c r="T191" s="13"/>
      <c r="U191" s="4"/>
      <c r="V191" s="6"/>
      <c r="W191" s="15"/>
      <c r="X191" s="15"/>
      <c r="Y191" s="15"/>
      <c r="Z191" s="15"/>
      <c r="AA191" s="15"/>
      <c r="AB191" s="15"/>
      <c r="AC191" s="15"/>
      <c r="AD191" s="15"/>
    </row>
    <row r="192" spans="1:30" x14ac:dyDescent="0.3">
      <c r="A192" s="10"/>
      <c r="B192" s="11"/>
      <c r="C192" s="12"/>
      <c r="D192" s="11"/>
      <c r="E192" s="11"/>
      <c r="F192" s="16"/>
      <c r="G192" s="13"/>
      <c r="H192" s="13"/>
      <c r="I192" s="17"/>
      <c r="J192" s="13"/>
      <c r="K192" s="12"/>
      <c r="L192" s="12"/>
      <c r="M192" s="14"/>
      <c r="N192" s="13"/>
      <c r="O192" s="13"/>
      <c r="P192" s="13"/>
      <c r="Q192" s="13"/>
      <c r="R192" s="13"/>
      <c r="S192" s="13"/>
      <c r="T192" s="13"/>
      <c r="U192" s="4"/>
      <c r="V192" s="6"/>
      <c r="W192" s="15"/>
      <c r="X192" s="15"/>
      <c r="Y192" s="15"/>
      <c r="Z192" s="15"/>
      <c r="AA192" s="15"/>
      <c r="AB192" s="15"/>
      <c r="AC192" s="15"/>
      <c r="AD192" s="15"/>
    </row>
    <row r="193" spans="1:30" x14ac:dyDescent="0.3">
      <c r="A193" s="10"/>
      <c r="B193" s="11"/>
      <c r="C193" s="12"/>
      <c r="D193" s="11"/>
      <c r="E193" s="11"/>
      <c r="F193" s="16"/>
      <c r="G193" s="13"/>
      <c r="H193" s="13"/>
      <c r="I193" s="17"/>
      <c r="J193" s="13"/>
      <c r="K193" s="12"/>
      <c r="L193" s="12"/>
      <c r="M193" s="14"/>
      <c r="N193" s="13"/>
      <c r="O193" s="13"/>
      <c r="P193" s="13"/>
      <c r="Q193" s="13"/>
      <c r="R193" s="13"/>
      <c r="S193" s="13"/>
      <c r="T193" s="13"/>
      <c r="U193" s="4"/>
      <c r="V193" s="6"/>
      <c r="W193" s="15"/>
      <c r="X193" s="15"/>
      <c r="Y193" s="15"/>
      <c r="Z193" s="15"/>
      <c r="AA193" s="15"/>
      <c r="AB193" s="15"/>
      <c r="AC193" s="15"/>
      <c r="AD193" s="15"/>
    </row>
    <row r="194" spans="1:30" x14ac:dyDescent="0.3">
      <c r="A194" s="10"/>
      <c r="B194" s="11"/>
      <c r="C194" s="12"/>
      <c r="D194" s="11"/>
      <c r="E194" s="11"/>
      <c r="F194" s="16"/>
      <c r="G194" s="13"/>
      <c r="H194" s="13"/>
      <c r="I194" s="17"/>
      <c r="J194" s="13"/>
      <c r="K194" s="12"/>
      <c r="L194" s="12"/>
      <c r="M194" s="14"/>
      <c r="N194" s="13"/>
      <c r="O194" s="13"/>
      <c r="P194" s="13"/>
      <c r="Q194" s="13"/>
      <c r="R194" s="13"/>
      <c r="S194" s="13"/>
      <c r="T194" s="13"/>
      <c r="U194" s="4"/>
      <c r="V194" s="6"/>
      <c r="W194" s="15"/>
      <c r="X194" s="15"/>
      <c r="Y194" s="15"/>
      <c r="Z194" s="15"/>
      <c r="AA194" s="15"/>
      <c r="AB194" s="15"/>
      <c r="AC194" s="15"/>
      <c r="AD194" s="15"/>
    </row>
    <row r="195" spans="1:30" x14ac:dyDescent="0.3">
      <c r="A195" s="10"/>
      <c r="B195" s="11"/>
      <c r="C195" s="12"/>
      <c r="D195" s="11"/>
      <c r="E195" s="11"/>
      <c r="F195" s="16"/>
      <c r="G195" s="13"/>
      <c r="H195" s="13"/>
      <c r="I195" s="17"/>
      <c r="J195" s="13"/>
      <c r="K195" s="12"/>
      <c r="L195" s="12"/>
      <c r="M195" s="14"/>
      <c r="N195" s="13"/>
      <c r="O195" s="13"/>
      <c r="P195" s="13"/>
      <c r="Q195" s="13"/>
      <c r="R195" s="13"/>
      <c r="S195" s="13"/>
      <c r="T195" s="13"/>
      <c r="U195" s="4"/>
      <c r="V195" s="6"/>
      <c r="W195" s="15"/>
      <c r="X195" s="15"/>
      <c r="Y195" s="15"/>
      <c r="Z195" s="15"/>
      <c r="AA195" s="15"/>
      <c r="AB195" s="15"/>
      <c r="AC195" s="15"/>
      <c r="AD195" s="15"/>
    </row>
    <row r="196" spans="1:30" x14ac:dyDescent="0.3">
      <c r="A196" s="10"/>
      <c r="B196" s="11"/>
      <c r="C196" s="12"/>
      <c r="D196" s="11"/>
      <c r="E196" s="11"/>
      <c r="F196" s="16"/>
      <c r="G196" s="13"/>
      <c r="H196" s="13"/>
      <c r="I196" s="17"/>
      <c r="J196" s="13"/>
      <c r="K196" s="12"/>
      <c r="L196" s="12"/>
      <c r="M196" s="14"/>
      <c r="N196" s="13"/>
      <c r="O196" s="13"/>
      <c r="P196" s="13"/>
      <c r="Q196" s="13"/>
      <c r="R196" s="13"/>
      <c r="S196" s="13"/>
      <c r="T196" s="13"/>
      <c r="U196" s="4"/>
      <c r="V196" s="6"/>
      <c r="W196" s="15"/>
      <c r="X196" s="15"/>
      <c r="Y196" s="15"/>
      <c r="Z196" s="15"/>
      <c r="AA196" s="15"/>
      <c r="AB196" s="15"/>
      <c r="AC196" s="15"/>
      <c r="AD196" s="15"/>
    </row>
    <row r="197" spans="1:30" x14ac:dyDescent="0.3">
      <c r="A197" s="10"/>
      <c r="B197" s="11"/>
      <c r="C197" s="12"/>
      <c r="D197" s="11"/>
      <c r="E197" s="11"/>
      <c r="F197" s="16"/>
      <c r="G197" s="13"/>
      <c r="H197" s="13"/>
      <c r="I197" s="17"/>
      <c r="J197" s="13"/>
      <c r="K197" s="12"/>
      <c r="L197" s="12"/>
      <c r="M197" s="14"/>
      <c r="N197" s="13"/>
      <c r="O197" s="13"/>
      <c r="P197" s="13"/>
      <c r="Q197" s="13"/>
      <c r="R197" s="13"/>
      <c r="S197" s="13"/>
      <c r="T197" s="13"/>
      <c r="U197" s="4"/>
      <c r="V197" s="6"/>
      <c r="W197" s="15"/>
      <c r="X197" s="15"/>
      <c r="Y197" s="15"/>
      <c r="Z197" s="15"/>
      <c r="AA197" s="15"/>
      <c r="AB197" s="15"/>
      <c r="AC197" s="15"/>
      <c r="AD197" s="15"/>
    </row>
    <row r="198" spans="1:30" x14ac:dyDescent="0.3">
      <c r="A198" s="10"/>
      <c r="B198" s="11"/>
      <c r="C198" s="12"/>
      <c r="D198" s="11"/>
      <c r="E198" s="11"/>
      <c r="F198" s="16"/>
      <c r="G198" s="13"/>
      <c r="H198" s="13"/>
      <c r="I198" s="17"/>
      <c r="J198" s="13"/>
      <c r="K198" s="12"/>
      <c r="L198" s="12"/>
      <c r="M198" s="14"/>
      <c r="N198" s="13"/>
      <c r="O198" s="13"/>
      <c r="P198" s="13"/>
      <c r="Q198" s="13"/>
      <c r="R198" s="13"/>
      <c r="S198" s="13"/>
      <c r="T198" s="13"/>
      <c r="U198" s="4"/>
      <c r="V198" s="6"/>
      <c r="W198" s="15"/>
      <c r="X198" s="15"/>
      <c r="Y198" s="15"/>
      <c r="Z198" s="15"/>
      <c r="AA198" s="15"/>
      <c r="AB198" s="15"/>
      <c r="AC198" s="15"/>
      <c r="AD198" s="15"/>
    </row>
    <row r="199" spans="1:30" x14ac:dyDescent="0.3">
      <c r="A199" s="10"/>
      <c r="B199" s="11"/>
      <c r="C199" s="12"/>
      <c r="D199" s="11"/>
      <c r="E199" s="11"/>
      <c r="F199" s="16"/>
      <c r="G199" s="13"/>
      <c r="H199" s="13"/>
      <c r="I199" s="17"/>
      <c r="J199" s="13"/>
      <c r="K199" s="12"/>
      <c r="L199" s="12"/>
      <c r="M199" s="14"/>
      <c r="N199" s="13"/>
      <c r="O199" s="13"/>
      <c r="P199" s="13"/>
      <c r="Q199" s="13"/>
      <c r="R199" s="13"/>
      <c r="S199" s="13"/>
      <c r="T199" s="13"/>
      <c r="U199" s="4"/>
      <c r="V199" s="6"/>
      <c r="W199" s="15"/>
      <c r="X199" s="15"/>
      <c r="Y199" s="15"/>
      <c r="Z199" s="15"/>
      <c r="AA199" s="15"/>
      <c r="AB199" s="15"/>
      <c r="AC199" s="15"/>
      <c r="AD199" s="15"/>
    </row>
    <row r="200" spans="1:30" x14ac:dyDescent="0.3">
      <c r="A200" s="10"/>
      <c r="B200" s="11"/>
      <c r="C200" s="12"/>
      <c r="D200" s="11"/>
      <c r="E200" s="11"/>
      <c r="F200" s="16"/>
      <c r="G200" s="13"/>
      <c r="H200" s="13"/>
      <c r="I200" s="17"/>
      <c r="J200" s="13"/>
      <c r="K200" s="12"/>
      <c r="L200" s="12"/>
      <c r="M200" s="14"/>
      <c r="N200" s="13"/>
      <c r="O200" s="13"/>
      <c r="P200" s="13"/>
      <c r="Q200" s="13"/>
      <c r="R200" s="13"/>
      <c r="S200" s="13"/>
      <c r="T200" s="13"/>
      <c r="U200" s="4"/>
      <c r="V200" s="6"/>
      <c r="W200" s="15"/>
      <c r="X200" s="15"/>
      <c r="Y200" s="15"/>
      <c r="Z200" s="15"/>
      <c r="AA200" s="15"/>
      <c r="AB200" s="15"/>
      <c r="AC200" s="15"/>
      <c r="AD200" s="15"/>
    </row>
    <row r="201" spans="1:30" x14ac:dyDescent="0.3">
      <c r="A201" s="10"/>
      <c r="B201" s="11"/>
      <c r="C201" s="12"/>
      <c r="D201" s="11"/>
      <c r="E201" s="11"/>
      <c r="F201" s="16"/>
      <c r="G201" s="13"/>
      <c r="H201" s="13"/>
      <c r="I201" s="17"/>
      <c r="J201" s="13"/>
      <c r="K201" s="12"/>
      <c r="L201" s="12"/>
      <c r="M201" s="14"/>
      <c r="N201" s="13"/>
      <c r="O201" s="13"/>
      <c r="P201" s="13"/>
      <c r="Q201" s="13"/>
      <c r="R201" s="13"/>
      <c r="S201" s="13"/>
      <c r="T201" s="13"/>
      <c r="U201" s="4"/>
      <c r="V201" s="6"/>
      <c r="W201" s="15"/>
      <c r="X201" s="15"/>
      <c r="Y201" s="15"/>
      <c r="Z201" s="15"/>
      <c r="AA201" s="15"/>
      <c r="AB201" s="15"/>
      <c r="AC201" s="15"/>
      <c r="AD201" s="15"/>
    </row>
    <row r="202" spans="1:30" x14ac:dyDescent="0.3">
      <c r="A202" s="10"/>
      <c r="B202" s="11"/>
      <c r="C202" s="12"/>
      <c r="D202" s="11"/>
      <c r="E202" s="11"/>
      <c r="F202" s="16"/>
      <c r="G202" s="13"/>
      <c r="H202" s="13"/>
      <c r="I202" s="17"/>
      <c r="J202" s="13"/>
      <c r="K202" s="12"/>
      <c r="L202" s="12"/>
      <c r="M202" s="14"/>
      <c r="N202" s="13"/>
      <c r="O202" s="13"/>
      <c r="P202" s="13"/>
      <c r="Q202" s="13"/>
      <c r="R202" s="13"/>
      <c r="S202" s="13"/>
      <c r="T202" s="13"/>
      <c r="U202" s="4"/>
      <c r="V202" s="6"/>
      <c r="W202" s="15"/>
      <c r="X202" s="15"/>
      <c r="Y202" s="15"/>
      <c r="Z202" s="15"/>
      <c r="AA202" s="15"/>
      <c r="AB202" s="15"/>
      <c r="AC202" s="15"/>
      <c r="AD202" s="15"/>
    </row>
    <row r="203" spans="1:30" x14ac:dyDescent="0.3">
      <c r="A203" s="10"/>
      <c r="B203" s="11"/>
      <c r="C203" s="12"/>
      <c r="D203" s="11"/>
      <c r="E203" s="11"/>
      <c r="F203" s="16"/>
      <c r="G203" s="13"/>
      <c r="H203" s="13"/>
      <c r="I203" s="17"/>
      <c r="J203" s="13"/>
      <c r="K203" s="12"/>
      <c r="L203" s="12"/>
      <c r="M203" s="14"/>
      <c r="N203" s="13"/>
      <c r="O203" s="13"/>
      <c r="P203" s="13"/>
      <c r="Q203" s="13"/>
      <c r="R203" s="13"/>
      <c r="S203" s="13"/>
      <c r="T203" s="13"/>
      <c r="U203" s="4"/>
      <c r="V203" s="6"/>
      <c r="W203" s="15"/>
      <c r="X203" s="15"/>
      <c r="Y203" s="15"/>
      <c r="Z203" s="15"/>
      <c r="AA203" s="15"/>
      <c r="AB203" s="15"/>
      <c r="AC203" s="15"/>
      <c r="AD203" s="15"/>
    </row>
    <row r="204" spans="1:30" x14ac:dyDescent="0.3">
      <c r="A204" s="10"/>
      <c r="B204" s="11"/>
      <c r="C204" s="12"/>
      <c r="D204" s="11"/>
      <c r="E204" s="11"/>
      <c r="F204" s="16"/>
      <c r="G204" s="13"/>
      <c r="H204" s="13"/>
      <c r="I204" s="17"/>
      <c r="J204" s="13"/>
      <c r="K204" s="12"/>
      <c r="L204" s="12"/>
      <c r="M204" s="14"/>
      <c r="N204" s="13"/>
      <c r="O204" s="13"/>
      <c r="P204" s="13"/>
      <c r="Q204" s="13"/>
      <c r="R204" s="13"/>
      <c r="S204" s="13"/>
      <c r="T204" s="13"/>
      <c r="U204" s="4"/>
      <c r="V204" s="6"/>
      <c r="W204" s="15"/>
      <c r="X204" s="15"/>
      <c r="Y204" s="15"/>
      <c r="Z204" s="15"/>
      <c r="AA204" s="15"/>
      <c r="AB204" s="15"/>
      <c r="AC204" s="15"/>
      <c r="AD204" s="15"/>
    </row>
    <row r="205" spans="1:30" x14ac:dyDescent="0.3">
      <c r="A205" s="10"/>
      <c r="B205" s="11"/>
      <c r="C205" s="12"/>
      <c r="D205" s="11"/>
      <c r="E205" s="11"/>
      <c r="F205" s="16"/>
      <c r="G205" s="13"/>
      <c r="H205" s="13"/>
      <c r="I205" s="17"/>
      <c r="J205" s="13"/>
      <c r="K205" s="12"/>
      <c r="L205" s="12"/>
      <c r="M205" s="14"/>
      <c r="N205" s="13"/>
      <c r="O205" s="13"/>
      <c r="P205" s="13"/>
      <c r="Q205" s="13"/>
      <c r="R205" s="13"/>
      <c r="S205" s="13"/>
      <c r="T205" s="13"/>
      <c r="U205" s="4"/>
      <c r="V205" s="6"/>
      <c r="W205" s="15"/>
      <c r="X205" s="15"/>
      <c r="Y205" s="15"/>
      <c r="Z205" s="15"/>
      <c r="AA205" s="15"/>
      <c r="AB205" s="15"/>
      <c r="AC205" s="15"/>
      <c r="AD205" s="15"/>
    </row>
    <row r="206" spans="1:30" x14ac:dyDescent="0.3">
      <c r="A206" s="10"/>
      <c r="B206" s="11"/>
      <c r="C206" s="12"/>
      <c r="D206" s="11"/>
      <c r="E206" s="11"/>
      <c r="F206" s="16"/>
      <c r="G206" s="13"/>
      <c r="H206" s="13"/>
      <c r="I206" s="17"/>
      <c r="J206" s="13"/>
      <c r="K206" s="12"/>
      <c r="L206" s="12"/>
      <c r="M206" s="14"/>
      <c r="N206" s="13"/>
      <c r="O206" s="13"/>
      <c r="P206" s="13"/>
      <c r="Q206" s="13"/>
      <c r="R206" s="13"/>
      <c r="S206" s="13"/>
      <c r="T206" s="13"/>
      <c r="U206" s="4"/>
      <c r="V206" s="6"/>
      <c r="W206" s="15"/>
      <c r="X206" s="15"/>
      <c r="Y206" s="15"/>
      <c r="Z206" s="15"/>
      <c r="AA206" s="15"/>
      <c r="AB206" s="15"/>
      <c r="AC206" s="15"/>
      <c r="AD206" s="15"/>
    </row>
    <row r="207" spans="1:30" x14ac:dyDescent="0.3">
      <c r="A207" s="10"/>
      <c r="B207" s="11"/>
      <c r="C207" s="12"/>
      <c r="D207" s="11"/>
      <c r="E207" s="11"/>
      <c r="F207" s="16"/>
      <c r="G207" s="13"/>
      <c r="H207" s="13"/>
      <c r="I207" s="17"/>
      <c r="J207" s="13"/>
      <c r="K207" s="12"/>
      <c r="L207" s="12"/>
      <c r="M207" s="14"/>
      <c r="N207" s="13"/>
      <c r="O207" s="13"/>
      <c r="P207" s="13"/>
      <c r="Q207" s="13"/>
      <c r="R207" s="13"/>
      <c r="S207" s="13"/>
      <c r="T207" s="13"/>
      <c r="U207" s="4"/>
      <c r="V207" s="6"/>
      <c r="W207" s="15"/>
      <c r="X207" s="15"/>
      <c r="Y207" s="15"/>
      <c r="Z207" s="15"/>
      <c r="AA207" s="15"/>
      <c r="AB207" s="15"/>
      <c r="AC207" s="15"/>
      <c r="AD207" s="15"/>
    </row>
    <row r="208" spans="1:30" x14ac:dyDescent="0.3">
      <c r="A208" s="10"/>
      <c r="B208" s="11"/>
      <c r="C208" s="12"/>
      <c r="D208" s="11"/>
      <c r="E208" s="11"/>
      <c r="F208" s="16"/>
      <c r="G208" s="13"/>
      <c r="H208" s="13"/>
      <c r="I208" s="17"/>
      <c r="J208" s="13"/>
      <c r="K208" s="12"/>
      <c r="L208" s="12"/>
      <c r="M208" s="14"/>
      <c r="N208" s="13"/>
      <c r="O208" s="13"/>
      <c r="P208" s="13"/>
      <c r="Q208" s="13"/>
      <c r="R208" s="13"/>
      <c r="S208" s="13"/>
      <c r="T208" s="13"/>
      <c r="U208" s="4"/>
      <c r="V208" s="6"/>
      <c r="W208" s="15"/>
      <c r="X208" s="15"/>
      <c r="Y208" s="15"/>
      <c r="Z208" s="15"/>
      <c r="AA208" s="15"/>
      <c r="AB208" s="15"/>
      <c r="AC208" s="15"/>
      <c r="AD208" s="15"/>
    </row>
    <row r="209" spans="1:30" x14ac:dyDescent="0.3">
      <c r="A209" s="10"/>
      <c r="B209" s="11"/>
      <c r="C209" s="12"/>
      <c r="D209" s="11"/>
      <c r="E209" s="11"/>
      <c r="F209" s="16"/>
      <c r="G209" s="13"/>
      <c r="H209" s="13"/>
      <c r="I209" s="17"/>
      <c r="J209" s="13"/>
      <c r="K209" s="12"/>
      <c r="L209" s="12"/>
      <c r="M209" s="14"/>
      <c r="N209" s="13"/>
      <c r="O209" s="13"/>
      <c r="P209" s="13"/>
      <c r="Q209" s="13"/>
      <c r="R209" s="13"/>
      <c r="S209" s="13"/>
      <c r="T209" s="13"/>
      <c r="U209" s="4"/>
      <c r="V209" s="6"/>
      <c r="W209" s="15"/>
      <c r="X209" s="15"/>
      <c r="Y209" s="15"/>
      <c r="Z209" s="15"/>
      <c r="AA209" s="15"/>
      <c r="AB209" s="15"/>
      <c r="AC209" s="15"/>
      <c r="AD209" s="15"/>
    </row>
    <row r="210" spans="1:30" x14ac:dyDescent="0.3">
      <c r="A210" s="10"/>
      <c r="B210" s="11"/>
      <c r="C210" s="12"/>
      <c r="D210" s="11"/>
      <c r="E210" s="11"/>
      <c r="F210" s="16"/>
      <c r="G210" s="13"/>
      <c r="H210" s="13"/>
      <c r="I210" s="17"/>
      <c r="J210" s="13"/>
      <c r="K210" s="12"/>
      <c r="L210" s="12"/>
      <c r="M210" s="14"/>
      <c r="N210" s="13"/>
      <c r="O210" s="13"/>
      <c r="P210" s="13"/>
      <c r="Q210" s="13"/>
      <c r="R210" s="13"/>
      <c r="S210" s="13"/>
      <c r="T210" s="13"/>
      <c r="U210" s="4"/>
      <c r="V210" s="6"/>
      <c r="W210" s="15"/>
      <c r="X210" s="15"/>
      <c r="Y210" s="15"/>
      <c r="Z210" s="15"/>
      <c r="AA210" s="15"/>
      <c r="AB210" s="15"/>
      <c r="AC210" s="15"/>
      <c r="AD210" s="15"/>
    </row>
    <row r="211" spans="1:30" x14ac:dyDescent="0.3">
      <c r="A211" s="10"/>
      <c r="B211" s="11"/>
      <c r="C211" s="12"/>
      <c r="D211" s="11"/>
      <c r="E211" s="11"/>
      <c r="F211" s="16"/>
      <c r="G211" s="13"/>
      <c r="H211" s="13"/>
      <c r="I211" s="17"/>
      <c r="J211" s="13"/>
      <c r="K211" s="12"/>
      <c r="L211" s="12"/>
      <c r="M211" s="14"/>
      <c r="N211" s="13"/>
      <c r="O211" s="13"/>
      <c r="P211" s="13"/>
      <c r="Q211" s="13"/>
      <c r="R211" s="13"/>
      <c r="S211" s="13"/>
      <c r="T211" s="13"/>
      <c r="U211" s="4"/>
      <c r="V211" s="6"/>
      <c r="W211" s="15"/>
      <c r="X211" s="15"/>
      <c r="Y211" s="15"/>
      <c r="Z211" s="15"/>
      <c r="AA211" s="15"/>
      <c r="AB211" s="15"/>
      <c r="AC211" s="15"/>
      <c r="AD211" s="15"/>
    </row>
    <row r="212" spans="1:30" x14ac:dyDescent="0.3">
      <c r="A212" s="10"/>
      <c r="B212" s="11"/>
      <c r="C212" s="12"/>
      <c r="D212" s="11"/>
      <c r="E212" s="11"/>
      <c r="F212" s="16"/>
      <c r="G212" s="13"/>
      <c r="H212" s="13"/>
      <c r="I212" s="17"/>
      <c r="J212" s="13"/>
      <c r="K212" s="12"/>
      <c r="L212" s="12"/>
      <c r="M212" s="14"/>
      <c r="N212" s="13"/>
      <c r="O212" s="13"/>
      <c r="P212" s="13"/>
      <c r="Q212" s="13"/>
      <c r="R212" s="13"/>
      <c r="S212" s="13"/>
      <c r="T212" s="13"/>
      <c r="U212" s="4"/>
      <c r="V212" s="6"/>
      <c r="W212" s="15"/>
      <c r="X212" s="15"/>
      <c r="Y212" s="15"/>
      <c r="Z212" s="15"/>
      <c r="AA212" s="15"/>
      <c r="AB212" s="15"/>
      <c r="AC212" s="15"/>
      <c r="AD212" s="15"/>
    </row>
    <row r="213" spans="1:30" x14ac:dyDescent="0.3">
      <c r="A213" s="10"/>
      <c r="B213" s="11"/>
      <c r="C213" s="12"/>
      <c r="D213" s="11"/>
      <c r="E213" s="11"/>
      <c r="F213" s="16"/>
      <c r="G213" s="13"/>
      <c r="H213" s="13"/>
      <c r="I213" s="17"/>
      <c r="J213" s="13"/>
      <c r="K213" s="12"/>
      <c r="L213" s="12"/>
      <c r="M213" s="14"/>
      <c r="N213" s="13"/>
      <c r="O213" s="13"/>
      <c r="P213" s="13"/>
      <c r="Q213" s="13"/>
      <c r="R213" s="13"/>
      <c r="S213" s="13"/>
      <c r="T213" s="13"/>
      <c r="U213" s="4"/>
      <c r="V213" s="6"/>
      <c r="W213" s="15"/>
      <c r="X213" s="15"/>
      <c r="Y213" s="15"/>
      <c r="Z213" s="15"/>
      <c r="AA213" s="15"/>
      <c r="AB213" s="15"/>
      <c r="AC213" s="15"/>
      <c r="AD213" s="15"/>
    </row>
    <row r="214" spans="1:30" x14ac:dyDescent="0.3">
      <c r="A214" s="10"/>
      <c r="B214" s="11"/>
      <c r="C214" s="12"/>
      <c r="D214" s="11"/>
      <c r="E214" s="11"/>
      <c r="F214" s="16"/>
      <c r="G214" s="13"/>
      <c r="H214" s="13"/>
      <c r="I214" s="17"/>
      <c r="J214" s="13"/>
      <c r="K214" s="12"/>
      <c r="L214" s="12"/>
      <c r="M214" s="14"/>
      <c r="N214" s="13"/>
      <c r="O214" s="13"/>
      <c r="P214" s="13"/>
      <c r="Q214" s="13"/>
      <c r="R214" s="13"/>
      <c r="S214" s="13"/>
      <c r="T214" s="13"/>
      <c r="U214" s="4"/>
      <c r="V214" s="6"/>
      <c r="W214" s="15"/>
      <c r="X214" s="15"/>
      <c r="Y214" s="15"/>
      <c r="Z214" s="15"/>
      <c r="AA214" s="15"/>
      <c r="AB214" s="15"/>
      <c r="AC214" s="15"/>
      <c r="AD214" s="15"/>
    </row>
    <row r="215" spans="1:30" x14ac:dyDescent="0.3">
      <c r="A215" s="10"/>
      <c r="B215" s="11"/>
      <c r="C215" s="12"/>
      <c r="D215" s="11"/>
      <c r="E215" s="11"/>
      <c r="F215" s="16"/>
      <c r="G215" s="13"/>
      <c r="H215" s="13"/>
      <c r="I215" s="17"/>
      <c r="J215" s="13"/>
      <c r="K215" s="12"/>
      <c r="L215" s="12"/>
      <c r="M215" s="14"/>
      <c r="N215" s="13"/>
      <c r="O215" s="13"/>
      <c r="P215" s="13"/>
      <c r="Q215" s="13"/>
      <c r="R215" s="13"/>
      <c r="S215" s="13"/>
      <c r="T215" s="13"/>
      <c r="U215" s="4"/>
      <c r="V215" s="6"/>
      <c r="W215" s="15"/>
      <c r="X215" s="15"/>
      <c r="Y215" s="15"/>
      <c r="Z215" s="15"/>
      <c r="AA215" s="15"/>
      <c r="AB215" s="15"/>
      <c r="AC215" s="15"/>
      <c r="AD215" s="15"/>
    </row>
    <row r="216" spans="1:30" x14ac:dyDescent="0.3">
      <c r="A216" s="10"/>
      <c r="B216" s="11"/>
      <c r="C216" s="12"/>
      <c r="D216" s="11"/>
      <c r="E216" s="11"/>
      <c r="F216" s="16"/>
      <c r="G216" s="13"/>
      <c r="H216" s="13"/>
      <c r="I216" s="17"/>
      <c r="J216" s="13"/>
      <c r="K216" s="12"/>
      <c r="L216" s="12"/>
      <c r="M216" s="14"/>
      <c r="N216" s="13"/>
      <c r="O216" s="13"/>
      <c r="P216" s="13"/>
      <c r="Q216" s="13"/>
      <c r="R216" s="13"/>
      <c r="S216" s="13"/>
      <c r="T216" s="13"/>
      <c r="U216" s="4"/>
      <c r="V216" s="6"/>
      <c r="W216" s="15"/>
      <c r="X216" s="15"/>
      <c r="Y216" s="15"/>
      <c r="Z216" s="15"/>
      <c r="AA216" s="15"/>
      <c r="AB216" s="15"/>
      <c r="AC216" s="15"/>
      <c r="AD216" s="15"/>
    </row>
    <row r="217" spans="1:30" x14ac:dyDescent="0.3">
      <c r="A217" s="10"/>
      <c r="B217" s="11"/>
      <c r="C217" s="12"/>
      <c r="D217" s="11"/>
      <c r="E217" s="11"/>
      <c r="F217" s="16"/>
      <c r="G217" s="13"/>
      <c r="H217" s="13"/>
      <c r="I217" s="17"/>
      <c r="J217" s="13"/>
      <c r="K217" s="12"/>
      <c r="L217" s="12"/>
      <c r="M217" s="14"/>
      <c r="N217" s="13"/>
      <c r="O217" s="13"/>
      <c r="P217" s="13"/>
      <c r="Q217" s="13"/>
      <c r="R217" s="13"/>
      <c r="S217" s="13"/>
      <c r="T217" s="13"/>
      <c r="U217" s="4"/>
      <c r="V217" s="6"/>
      <c r="W217" s="15"/>
      <c r="X217" s="15"/>
      <c r="Y217" s="15"/>
      <c r="Z217" s="15"/>
      <c r="AA217" s="15"/>
      <c r="AB217" s="15"/>
      <c r="AC217" s="15"/>
      <c r="AD217" s="15"/>
    </row>
    <row r="218" spans="1:30" x14ac:dyDescent="0.3">
      <c r="A218" s="10"/>
      <c r="B218" s="11"/>
      <c r="C218" s="12"/>
      <c r="D218" s="11"/>
      <c r="E218" s="11"/>
      <c r="F218" s="16"/>
      <c r="G218" s="13"/>
      <c r="H218" s="13"/>
      <c r="I218" s="17"/>
      <c r="J218" s="13"/>
      <c r="K218" s="12"/>
      <c r="L218" s="12"/>
      <c r="M218" s="14"/>
      <c r="N218" s="13"/>
      <c r="O218" s="13"/>
      <c r="P218" s="13"/>
      <c r="Q218" s="13"/>
      <c r="R218" s="13"/>
      <c r="S218" s="13"/>
      <c r="T218" s="13"/>
      <c r="U218" s="4"/>
      <c r="V218" s="6"/>
      <c r="W218" s="15"/>
      <c r="X218" s="15"/>
      <c r="Y218" s="15"/>
      <c r="Z218" s="15"/>
      <c r="AA218" s="15"/>
      <c r="AB218" s="15"/>
      <c r="AC218" s="15"/>
      <c r="AD218" s="15"/>
    </row>
    <row r="219" spans="1:30" x14ac:dyDescent="0.3">
      <c r="A219" s="10"/>
      <c r="B219" s="11"/>
      <c r="C219" s="12"/>
      <c r="D219" s="11"/>
      <c r="E219" s="11"/>
      <c r="F219" s="16"/>
      <c r="G219" s="13"/>
      <c r="H219" s="13"/>
      <c r="I219" s="17"/>
      <c r="J219" s="13"/>
      <c r="K219" s="12"/>
      <c r="L219" s="12"/>
      <c r="M219" s="14"/>
      <c r="N219" s="13"/>
      <c r="O219" s="13"/>
      <c r="P219" s="13"/>
      <c r="Q219" s="13"/>
      <c r="R219" s="13"/>
      <c r="S219" s="13"/>
      <c r="T219" s="13"/>
      <c r="U219" s="4"/>
      <c r="V219" s="6"/>
      <c r="W219" s="15"/>
      <c r="X219" s="15"/>
      <c r="Y219" s="15"/>
      <c r="Z219" s="15"/>
      <c r="AA219" s="15"/>
      <c r="AB219" s="15"/>
      <c r="AC219" s="15"/>
      <c r="AD219" s="15"/>
    </row>
    <row r="220" spans="1:30" x14ac:dyDescent="0.3">
      <c r="A220" s="10"/>
      <c r="B220" s="11"/>
      <c r="C220" s="12"/>
      <c r="D220" s="11"/>
      <c r="E220" s="11"/>
      <c r="F220" s="16"/>
      <c r="G220" s="13"/>
      <c r="H220" s="13"/>
      <c r="I220" s="17"/>
      <c r="J220" s="13"/>
      <c r="K220" s="12"/>
      <c r="L220" s="12"/>
      <c r="M220" s="14"/>
      <c r="N220" s="13"/>
      <c r="O220" s="13"/>
      <c r="P220" s="13"/>
      <c r="Q220" s="13"/>
      <c r="R220" s="13"/>
      <c r="S220" s="13"/>
      <c r="T220" s="13"/>
      <c r="U220" s="4"/>
      <c r="V220" s="6"/>
      <c r="W220" s="15"/>
      <c r="X220" s="15"/>
      <c r="Y220" s="15"/>
      <c r="Z220" s="15"/>
      <c r="AA220" s="15"/>
      <c r="AB220" s="15"/>
      <c r="AC220" s="15"/>
      <c r="AD220" s="15"/>
    </row>
    <row r="221" spans="1:30" x14ac:dyDescent="0.3">
      <c r="A221" s="10"/>
      <c r="B221" s="11"/>
      <c r="C221" s="12"/>
      <c r="D221" s="11"/>
      <c r="E221" s="11"/>
      <c r="F221" s="16"/>
      <c r="G221" s="13"/>
      <c r="H221" s="13"/>
      <c r="I221" s="17"/>
      <c r="J221" s="13"/>
      <c r="K221" s="12"/>
      <c r="L221" s="12"/>
      <c r="M221" s="14"/>
      <c r="N221" s="13"/>
      <c r="O221" s="13"/>
      <c r="P221" s="13"/>
      <c r="Q221" s="13"/>
      <c r="R221" s="13"/>
      <c r="S221" s="13"/>
      <c r="T221" s="13"/>
      <c r="U221" s="4"/>
      <c r="V221" s="6"/>
      <c r="W221" s="15"/>
      <c r="X221" s="15"/>
      <c r="Y221" s="15"/>
      <c r="Z221" s="15"/>
      <c r="AA221" s="15"/>
      <c r="AB221" s="15"/>
      <c r="AC221" s="15"/>
      <c r="AD221" s="15"/>
    </row>
    <row r="222" spans="1:30" x14ac:dyDescent="0.3">
      <c r="A222" s="10"/>
      <c r="B222" s="11"/>
      <c r="C222" s="12"/>
      <c r="D222" s="11"/>
      <c r="E222" s="11"/>
      <c r="F222" s="16"/>
      <c r="G222" s="13"/>
      <c r="H222" s="13"/>
      <c r="I222" s="17"/>
      <c r="J222" s="13"/>
      <c r="K222" s="12"/>
      <c r="L222" s="12"/>
      <c r="M222" s="14"/>
      <c r="N222" s="13"/>
      <c r="O222" s="13"/>
      <c r="P222" s="13"/>
      <c r="Q222" s="13"/>
      <c r="R222" s="13"/>
      <c r="S222" s="13"/>
      <c r="T222" s="13"/>
      <c r="U222" s="4"/>
      <c r="V222" s="6"/>
      <c r="W222" s="15"/>
      <c r="X222" s="15"/>
      <c r="Y222" s="15"/>
      <c r="Z222" s="15"/>
      <c r="AA222" s="15"/>
      <c r="AB222" s="15"/>
      <c r="AC222" s="15"/>
      <c r="AD222" s="15"/>
    </row>
    <row r="223" spans="1:30" x14ac:dyDescent="0.3">
      <c r="A223" s="10"/>
      <c r="B223" s="11"/>
      <c r="C223" s="12"/>
      <c r="D223" s="11"/>
      <c r="E223" s="11"/>
      <c r="F223" s="16"/>
      <c r="G223" s="13"/>
      <c r="H223" s="13"/>
      <c r="I223" s="17"/>
      <c r="J223" s="13"/>
      <c r="K223" s="12"/>
      <c r="L223" s="12"/>
      <c r="M223" s="14"/>
      <c r="N223" s="13"/>
      <c r="O223" s="13"/>
      <c r="P223" s="13"/>
      <c r="Q223" s="13"/>
      <c r="R223" s="13"/>
      <c r="S223" s="13"/>
      <c r="T223" s="13"/>
      <c r="U223" s="4"/>
      <c r="V223" s="6"/>
      <c r="W223" s="15"/>
      <c r="X223" s="15"/>
      <c r="Y223" s="15"/>
      <c r="Z223" s="15"/>
      <c r="AA223" s="15"/>
      <c r="AB223" s="15"/>
      <c r="AC223" s="15"/>
      <c r="AD223" s="15"/>
    </row>
    <row r="224" spans="1:30" x14ac:dyDescent="0.3">
      <c r="A224" s="10"/>
      <c r="B224" s="11"/>
      <c r="C224" s="12"/>
      <c r="D224" s="11"/>
      <c r="E224" s="11"/>
      <c r="F224" s="16"/>
      <c r="G224" s="13"/>
      <c r="H224" s="13"/>
      <c r="I224" s="17"/>
      <c r="J224" s="13"/>
      <c r="K224" s="12"/>
      <c r="L224" s="12"/>
      <c r="M224" s="14"/>
      <c r="N224" s="13"/>
      <c r="O224" s="13"/>
      <c r="P224" s="13"/>
      <c r="Q224" s="13"/>
      <c r="R224" s="13"/>
      <c r="S224" s="13"/>
      <c r="T224" s="13"/>
      <c r="U224" s="4"/>
      <c r="V224" s="6"/>
      <c r="W224" s="15"/>
      <c r="X224" s="15"/>
      <c r="Y224" s="15"/>
      <c r="Z224" s="15"/>
      <c r="AA224" s="15"/>
      <c r="AB224" s="15"/>
      <c r="AC224" s="15"/>
      <c r="AD224" s="15"/>
    </row>
    <row r="225" spans="1:30" x14ac:dyDescent="0.3">
      <c r="A225" s="10"/>
      <c r="B225" s="11"/>
      <c r="C225" s="12"/>
      <c r="D225" s="11"/>
      <c r="E225" s="11"/>
      <c r="F225" s="16"/>
      <c r="G225" s="13"/>
      <c r="H225" s="13"/>
      <c r="I225" s="17"/>
      <c r="J225" s="13"/>
      <c r="K225" s="12"/>
      <c r="L225" s="12"/>
      <c r="M225" s="14"/>
      <c r="N225" s="13"/>
      <c r="O225" s="13"/>
      <c r="P225" s="13"/>
      <c r="Q225" s="13"/>
      <c r="R225" s="13"/>
      <c r="S225" s="13"/>
      <c r="T225" s="13"/>
      <c r="U225" s="4"/>
      <c r="V225" s="6"/>
      <c r="W225" s="15"/>
      <c r="X225" s="15"/>
      <c r="Y225" s="15"/>
      <c r="Z225" s="15"/>
      <c r="AA225" s="15"/>
      <c r="AB225" s="15"/>
      <c r="AC225" s="15"/>
      <c r="AD225" s="15"/>
    </row>
    <row r="226" spans="1:30" x14ac:dyDescent="0.3">
      <c r="A226" s="10"/>
      <c r="B226" s="11"/>
      <c r="C226" s="12"/>
      <c r="D226" s="11"/>
      <c r="E226" s="11"/>
      <c r="F226" s="16"/>
      <c r="G226" s="13"/>
      <c r="H226" s="13"/>
      <c r="I226" s="17"/>
      <c r="J226" s="13"/>
      <c r="K226" s="12"/>
      <c r="L226" s="12"/>
      <c r="M226" s="14"/>
      <c r="N226" s="13"/>
      <c r="O226" s="13"/>
      <c r="P226" s="13"/>
      <c r="Q226" s="13"/>
      <c r="R226" s="13"/>
      <c r="S226" s="13"/>
      <c r="T226" s="13"/>
      <c r="U226" s="4"/>
      <c r="V226" s="6"/>
      <c r="W226" s="15"/>
      <c r="X226" s="15"/>
      <c r="Y226" s="15"/>
      <c r="Z226" s="15"/>
      <c r="AA226" s="15"/>
      <c r="AB226" s="15"/>
      <c r="AC226" s="15"/>
      <c r="AD226" s="15"/>
    </row>
    <row r="227" spans="1:30" x14ac:dyDescent="0.3">
      <c r="A227" s="10"/>
      <c r="B227" s="11"/>
      <c r="C227" s="12"/>
      <c r="D227" s="11"/>
      <c r="E227" s="11"/>
      <c r="F227" s="16"/>
      <c r="G227" s="13"/>
      <c r="H227" s="13"/>
      <c r="I227" s="17"/>
      <c r="J227" s="13"/>
      <c r="K227" s="12"/>
      <c r="L227" s="12"/>
      <c r="M227" s="14"/>
      <c r="N227" s="13"/>
      <c r="O227" s="13"/>
      <c r="P227" s="13"/>
      <c r="Q227" s="13"/>
      <c r="R227" s="13"/>
      <c r="S227" s="13"/>
      <c r="T227" s="13"/>
      <c r="U227" s="4"/>
      <c r="V227" s="6"/>
      <c r="W227" s="15"/>
      <c r="X227" s="15"/>
      <c r="Y227" s="15"/>
      <c r="Z227" s="15"/>
      <c r="AA227" s="15"/>
      <c r="AB227" s="15"/>
      <c r="AC227" s="15"/>
      <c r="AD227" s="15"/>
    </row>
    <row r="228" spans="1:30" x14ac:dyDescent="0.3">
      <c r="A228" s="10"/>
      <c r="B228" s="11"/>
      <c r="C228" s="12"/>
      <c r="D228" s="11"/>
      <c r="E228" s="11"/>
      <c r="F228" s="16"/>
      <c r="G228" s="13"/>
      <c r="H228" s="13"/>
      <c r="I228" s="17"/>
      <c r="J228" s="13"/>
      <c r="K228" s="12"/>
      <c r="L228" s="12"/>
      <c r="M228" s="14"/>
      <c r="N228" s="13"/>
      <c r="O228" s="13"/>
      <c r="P228" s="13"/>
      <c r="Q228" s="13"/>
      <c r="R228" s="13"/>
      <c r="S228" s="13"/>
      <c r="T228" s="13"/>
      <c r="U228" s="4"/>
      <c r="V228" s="6"/>
      <c r="W228" s="15"/>
      <c r="X228" s="15"/>
      <c r="Y228" s="15"/>
      <c r="Z228" s="15"/>
      <c r="AA228" s="15"/>
      <c r="AB228" s="15"/>
      <c r="AC228" s="15"/>
      <c r="AD228" s="15"/>
    </row>
    <row r="229" spans="1:30" x14ac:dyDescent="0.3">
      <c r="A229" s="10"/>
      <c r="B229" s="11"/>
      <c r="C229" s="12"/>
      <c r="D229" s="11"/>
      <c r="E229" s="11"/>
      <c r="F229" s="16"/>
      <c r="G229" s="13"/>
      <c r="H229" s="13"/>
      <c r="I229" s="17"/>
      <c r="J229" s="13"/>
      <c r="K229" s="12"/>
      <c r="L229" s="12"/>
      <c r="M229" s="14"/>
      <c r="N229" s="13"/>
      <c r="O229" s="13"/>
      <c r="P229" s="13"/>
      <c r="Q229" s="13"/>
      <c r="R229" s="13"/>
      <c r="S229" s="13"/>
      <c r="T229" s="13"/>
      <c r="U229" s="4"/>
      <c r="V229" s="6"/>
      <c r="W229" s="15"/>
      <c r="X229" s="15"/>
      <c r="Y229" s="15"/>
      <c r="Z229" s="15"/>
      <c r="AA229" s="15"/>
      <c r="AB229" s="15"/>
      <c r="AC229" s="15"/>
      <c r="AD229" s="15"/>
    </row>
    <row r="230" spans="1:30" x14ac:dyDescent="0.3">
      <c r="A230" s="10"/>
      <c r="B230" s="11"/>
      <c r="C230" s="12"/>
      <c r="D230" s="11"/>
      <c r="E230" s="11"/>
      <c r="F230" s="16"/>
      <c r="G230" s="13"/>
      <c r="H230" s="13"/>
      <c r="I230" s="17"/>
      <c r="J230" s="13"/>
      <c r="K230" s="12"/>
      <c r="L230" s="12"/>
      <c r="M230" s="14"/>
      <c r="N230" s="13"/>
      <c r="O230" s="13"/>
      <c r="P230" s="13"/>
      <c r="Q230" s="13"/>
      <c r="R230" s="13"/>
      <c r="S230" s="13"/>
      <c r="T230" s="13"/>
      <c r="U230" s="4"/>
      <c r="V230" s="6"/>
      <c r="W230" s="15"/>
      <c r="X230" s="15"/>
      <c r="Y230" s="15"/>
      <c r="Z230" s="15"/>
      <c r="AA230" s="15"/>
      <c r="AB230" s="15"/>
      <c r="AC230" s="15"/>
      <c r="AD230" s="15"/>
    </row>
    <row r="231" spans="1:30" x14ac:dyDescent="0.3">
      <c r="A231" s="10"/>
      <c r="B231" s="11"/>
      <c r="C231" s="12"/>
      <c r="D231" s="11"/>
      <c r="E231" s="11"/>
      <c r="F231" s="16"/>
      <c r="G231" s="13"/>
      <c r="H231" s="13"/>
      <c r="I231" s="17"/>
      <c r="J231" s="13"/>
      <c r="K231" s="12"/>
      <c r="L231" s="12"/>
      <c r="M231" s="14"/>
      <c r="N231" s="13"/>
      <c r="O231" s="13"/>
      <c r="P231" s="13"/>
      <c r="Q231" s="13"/>
      <c r="R231" s="13"/>
      <c r="S231" s="13"/>
      <c r="T231" s="13"/>
      <c r="U231" s="4"/>
      <c r="V231" s="6"/>
      <c r="W231" s="15"/>
      <c r="X231" s="15"/>
      <c r="Y231" s="15"/>
      <c r="Z231" s="15"/>
      <c r="AA231" s="15"/>
      <c r="AB231" s="15"/>
      <c r="AC231" s="15"/>
      <c r="AD231" s="15"/>
    </row>
    <row r="232" spans="1:30" x14ac:dyDescent="0.3">
      <c r="A232" s="10"/>
      <c r="B232" s="11"/>
      <c r="C232" s="12"/>
      <c r="D232" s="11"/>
      <c r="E232" s="11"/>
      <c r="F232" s="16"/>
      <c r="G232" s="13"/>
      <c r="H232" s="13"/>
      <c r="I232" s="17"/>
      <c r="J232" s="13"/>
      <c r="K232" s="12"/>
      <c r="L232" s="12"/>
      <c r="M232" s="14"/>
      <c r="N232" s="13"/>
      <c r="O232" s="13"/>
      <c r="P232" s="13"/>
      <c r="Q232" s="13"/>
      <c r="R232" s="13"/>
      <c r="S232" s="13"/>
      <c r="T232" s="13"/>
      <c r="U232" s="4"/>
      <c r="V232" s="6"/>
      <c r="W232" s="15"/>
      <c r="X232" s="15"/>
      <c r="Y232" s="15"/>
      <c r="Z232" s="15"/>
      <c r="AA232" s="15"/>
      <c r="AB232" s="15"/>
      <c r="AC232" s="15"/>
      <c r="AD232" s="15"/>
    </row>
    <row r="233" spans="1:30" x14ac:dyDescent="0.3">
      <c r="A233" s="10"/>
      <c r="B233" s="11"/>
      <c r="C233" s="12"/>
      <c r="D233" s="11"/>
      <c r="E233" s="11"/>
      <c r="F233" s="16"/>
      <c r="G233" s="13"/>
      <c r="H233" s="13"/>
      <c r="I233" s="17"/>
      <c r="J233" s="13"/>
      <c r="K233" s="12"/>
      <c r="L233" s="12"/>
      <c r="M233" s="14"/>
      <c r="N233" s="13"/>
      <c r="O233" s="13"/>
      <c r="P233" s="13"/>
      <c r="Q233" s="13"/>
      <c r="R233" s="13"/>
      <c r="S233" s="13"/>
      <c r="T233" s="13"/>
      <c r="U233" s="4"/>
      <c r="V233" s="6"/>
      <c r="W233" s="15"/>
      <c r="X233" s="15"/>
      <c r="Y233" s="15"/>
      <c r="Z233" s="15"/>
      <c r="AA233" s="15"/>
      <c r="AB233" s="15"/>
      <c r="AC233" s="15"/>
      <c r="AD233" s="15"/>
    </row>
    <row r="234" spans="1:30" x14ac:dyDescent="0.3">
      <c r="A234" s="10"/>
      <c r="B234" s="11"/>
      <c r="C234" s="12"/>
      <c r="D234" s="11"/>
      <c r="E234" s="11"/>
      <c r="F234" s="16"/>
      <c r="G234" s="13"/>
      <c r="H234" s="13"/>
      <c r="I234" s="17"/>
      <c r="J234" s="13"/>
      <c r="K234" s="12"/>
      <c r="L234" s="12"/>
      <c r="M234" s="14"/>
      <c r="N234" s="13"/>
      <c r="O234" s="13"/>
      <c r="P234" s="13"/>
      <c r="Q234" s="13"/>
      <c r="R234" s="13"/>
      <c r="S234" s="13"/>
      <c r="T234" s="13"/>
      <c r="U234" s="4"/>
      <c r="V234" s="6"/>
      <c r="W234" s="15"/>
      <c r="X234" s="15"/>
      <c r="Y234" s="15"/>
      <c r="Z234" s="15"/>
      <c r="AA234" s="15"/>
      <c r="AB234" s="15"/>
      <c r="AC234" s="15"/>
      <c r="AD234" s="15"/>
    </row>
    <row r="235" spans="1:30" x14ac:dyDescent="0.3">
      <c r="A235" s="10"/>
      <c r="B235" s="11"/>
      <c r="C235" s="12"/>
      <c r="D235" s="11"/>
      <c r="E235" s="11"/>
      <c r="F235" s="16"/>
      <c r="G235" s="13"/>
      <c r="H235" s="13"/>
      <c r="I235" s="17"/>
      <c r="J235" s="13"/>
      <c r="K235" s="12"/>
      <c r="L235" s="12"/>
      <c r="M235" s="14"/>
      <c r="N235" s="13"/>
      <c r="O235" s="13"/>
      <c r="P235" s="13"/>
      <c r="Q235" s="13"/>
      <c r="R235" s="13"/>
      <c r="S235" s="13"/>
      <c r="T235" s="13"/>
      <c r="U235" s="4"/>
      <c r="V235" s="6"/>
      <c r="W235" s="15"/>
      <c r="X235" s="15"/>
      <c r="Y235" s="15"/>
      <c r="Z235" s="15"/>
      <c r="AA235" s="15"/>
      <c r="AB235" s="15"/>
      <c r="AC235" s="15"/>
      <c r="AD235" s="15"/>
    </row>
    <row r="236" spans="1:30" x14ac:dyDescent="0.3">
      <c r="A236" s="10"/>
      <c r="B236" s="11"/>
      <c r="C236" s="12"/>
      <c r="D236" s="11"/>
      <c r="E236" s="11"/>
      <c r="F236" s="16"/>
      <c r="G236" s="13"/>
      <c r="H236" s="13"/>
      <c r="I236" s="17"/>
      <c r="J236" s="13"/>
      <c r="K236" s="12"/>
      <c r="L236" s="12"/>
      <c r="M236" s="14"/>
      <c r="N236" s="13"/>
      <c r="O236" s="13"/>
      <c r="P236" s="13"/>
      <c r="Q236" s="13"/>
      <c r="R236" s="13"/>
      <c r="S236" s="13"/>
      <c r="T236" s="13"/>
      <c r="U236" s="4"/>
      <c r="V236" s="6"/>
      <c r="W236" s="15"/>
      <c r="X236" s="15"/>
      <c r="Y236" s="15"/>
      <c r="Z236" s="15"/>
      <c r="AA236" s="15"/>
      <c r="AB236" s="15"/>
      <c r="AC236" s="15"/>
      <c r="AD236" s="15"/>
    </row>
    <row r="237" spans="1:30" x14ac:dyDescent="0.3">
      <c r="A237" s="10"/>
      <c r="B237" s="11"/>
      <c r="C237" s="12"/>
      <c r="D237" s="11"/>
      <c r="E237" s="11"/>
      <c r="F237" s="16"/>
      <c r="G237" s="13"/>
      <c r="H237" s="13"/>
      <c r="I237" s="17"/>
      <c r="J237" s="13"/>
      <c r="K237" s="12"/>
      <c r="L237" s="12"/>
      <c r="M237" s="14"/>
      <c r="N237" s="13"/>
      <c r="O237" s="13"/>
      <c r="P237" s="13"/>
      <c r="Q237" s="13"/>
      <c r="R237" s="13"/>
      <c r="S237" s="13"/>
      <c r="T237" s="13"/>
      <c r="U237" s="4"/>
      <c r="V237" s="6"/>
      <c r="W237" s="15"/>
      <c r="X237" s="15"/>
      <c r="Y237" s="15"/>
      <c r="Z237" s="15"/>
      <c r="AA237" s="15"/>
      <c r="AB237" s="15"/>
      <c r="AC237" s="15"/>
      <c r="AD237" s="15"/>
    </row>
    <row r="238" spans="1:30" x14ac:dyDescent="0.3">
      <c r="A238" s="10"/>
      <c r="B238" s="11"/>
      <c r="C238" s="12"/>
      <c r="D238" s="11"/>
      <c r="E238" s="11"/>
      <c r="F238" s="16"/>
      <c r="G238" s="13"/>
      <c r="H238" s="13"/>
      <c r="I238" s="17"/>
      <c r="J238" s="13"/>
      <c r="K238" s="12"/>
      <c r="L238" s="12"/>
      <c r="M238" s="14"/>
      <c r="N238" s="13"/>
      <c r="O238" s="13"/>
      <c r="P238" s="13"/>
      <c r="Q238" s="13"/>
      <c r="R238" s="13"/>
      <c r="S238" s="13"/>
      <c r="T238" s="13"/>
      <c r="U238" s="4"/>
      <c r="V238" s="6"/>
      <c r="W238" s="15"/>
      <c r="X238" s="15"/>
      <c r="Y238" s="15"/>
      <c r="Z238" s="15"/>
      <c r="AA238" s="15"/>
      <c r="AB238" s="15"/>
      <c r="AC238" s="15"/>
      <c r="AD238" s="15"/>
    </row>
    <row r="239" spans="1:30" x14ac:dyDescent="0.3">
      <c r="A239" s="10"/>
      <c r="B239" s="11"/>
      <c r="C239" s="12"/>
      <c r="D239" s="11"/>
      <c r="E239" s="11"/>
      <c r="F239" s="16"/>
      <c r="G239" s="13"/>
      <c r="H239" s="13"/>
      <c r="I239" s="17"/>
      <c r="J239" s="13"/>
      <c r="K239" s="12"/>
      <c r="L239" s="12"/>
      <c r="M239" s="14"/>
      <c r="N239" s="13"/>
      <c r="O239" s="13"/>
      <c r="P239" s="13"/>
      <c r="Q239" s="13"/>
      <c r="R239" s="13"/>
      <c r="S239" s="13"/>
      <c r="T239" s="13"/>
      <c r="U239" s="4"/>
      <c r="V239" s="6"/>
      <c r="W239" s="15"/>
      <c r="X239" s="15"/>
      <c r="Y239" s="15"/>
      <c r="Z239" s="15"/>
      <c r="AA239" s="15"/>
      <c r="AB239" s="15"/>
      <c r="AC239" s="15"/>
      <c r="AD239" s="15"/>
    </row>
    <row r="240" spans="1:30" x14ac:dyDescent="0.3">
      <c r="A240" s="10"/>
      <c r="B240" s="11"/>
      <c r="C240" s="12"/>
      <c r="D240" s="11"/>
      <c r="E240" s="11"/>
      <c r="F240" s="16"/>
      <c r="G240" s="13"/>
      <c r="H240" s="13"/>
      <c r="I240" s="17"/>
      <c r="J240" s="13"/>
      <c r="K240" s="12"/>
      <c r="L240" s="12"/>
      <c r="M240" s="14"/>
      <c r="N240" s="13"/>
      <c r="O240" s="13"/>
      <c r="P240" s="13"/>
      <c r="Q240" s="13"/>
      <c r="R240" s="13"/>
      <c r="S240" s="13"/>
      <c r="T240" s="13"/>
      <c r="U240" s="4"/>
      <c r="V240" s="6"/>
      <c r="W240" s="15"/>
      <c r="X240" s="15"/>
      <c r="Y240" s="15"/>
      <c r="Z240" s="15"/>
      <c r="AA240" s="15"/>
      <c r="AB240" s="15"/>
      <c r="AC240" s="15"/>
      <c r="AD240" s="15"/>
    </row>
    <row r="241" spans="1:30" x14ac:dyDescent="0.3">
      <c r="A241" s="10"/>
      <c r="B241" s="11"/>
      <c r="C241" s="12"/>
      <c r="D241" s="11"/>
      <c r="E241" s="11"/>
      <c r="F241" s="16"/>
      <c r="G241" s="13"/>
      <c r="H241" s="13"/>
      <c r="I241" s="17"/>
      <c r="J241" s="13"/>
      <c r="K241" s="12"/>
      <c r="L241" s="12"/>
      <c r="M241" s="14"/>
      <c r="N241" s="13"/>
      <c r="O241" s="13"/>
      <c r="P241" s="13"/>
      <c r="Q241" s="13"/>
      <c r="R241" s="13"/>
      <c r="S241" s="13"/>
      <c r="T241" s="13"/>
      <c r="U241" s="4"/>
      <c r="V241" s="6"/>
      <c r="W241" s="15"/>
      <c r="X241" s="15"/>
      <c r="Y241" s="15"/>
      <c r="Z241" s="15"/>
      <c r="AA241" s="15"/>
      <c r="AB241" s="15"/>
      <c r="AC241" s="15"/>
      <c r="AD241" s="15"/>
    </row>
    <row r="242" spans="1:30" x14ac:dyDescent="0.3">
      <c r="A242" s="10"/>
      <c r="B242" s="11"/>
      <c r="C242" s="12"/>
      <c r="D242" s="11"/>
      <c r="E242" s="11"/>
      <c r="F242" s="16"/>
      <c r="G242" s="13"/>
      <c r="H242" s="13"/>
      <c r="I242" s="17"/>
      <c r="J242" s="13"/>
      <c r="K242" s="12"/>
      <c r="L242" s="12"/>
      <c r="M242" s="14"/>
      <c r="N242" s="13"/>
      <c r="O242" s="13"/>
      <c r="P242" s="13"/>
      <c r="Q242" s="13"/>
      <c r="R242" s="13"/>
      <c r="S242" s="13"/>
      <c r="T242" s="13"/>
      <c r="U242" s="4"/>
      <c r="V242" s="6"/>
      <c r="W242" s="15"/>
      <c r="X242" s="15"/>
      <c r="Y242" s="15"/>
      <c r="Z242" s="15"/>
      <c r="AA242" s="15"/>
      <c r="AB242" s="15"/>
      <c r="AC242" s="15"/>
      <c r="AD242" s="15"/>
    </row>
    <row r="243" spans="1:30" x14ac:dyDescent="0.3">
      <c r="A243" s="10"/>
      <c r="B243" s="11"/>
      <c r="C243" s="12"/>
      <c r="D243" s="11"/>
      <c r="E243" s="11"/>
      <c r="F243" s="16"/>
      <c r="G243" s="13"/>
      <c r="H243" s="13"/>
      <c r="I243" s="17"/>
      <c r="J243" s="13"/>
      <c r="K243" s="12"/>
      <c r="L243" s="12"/>
      <c r="M243" s="14"/>
      <c r="N243" s="13"/>
      <c r="O243" s="13"/>
      <c r="P243" s="13"/>
      <c r="Q243" s="13"/>
      <c r="R243" s="13"/>
      <c r="S243" s="13"/>
      <c r="T243" s="13"/>
      <c r="U243" s="4"/>
      <c r="V243" s="6"/>
      <c r="W243" s="15"/>
      <c r="X243" s="15"/>
      <c r="Y243" s="15"/>
      <c r="Z243" s="15"/>
      <c r="AA243" s="15"/>
      <c r="AB243" s="15"/>
      <c r="AC243" s="15"/>
      <c r="AD243" s="15"/>
    </row>
    <row r="244" spans="1:30" x14ac:dyDescent="0.3">
      <c r="A244" s="10"/>
      <c r="B244" s="11"/>
      <c r="C244" s="12"/>
      <c r="D244" s="11"/>
      <c r="E244" s="11"/>
      <c r="F244" s="16"/>
      <c r="G244" s="13"/>
      <c r="H244" s="13"/>
      <c r="I244" s="17"/>
      <c r="J244" s="13"/>
      <c r="K244" s="12"/>
      <c r="L244" s="12"/>
      <c r="M244" s="14"/>
      <c r="N244" s="13"/>
      <c r="O244" s="13"/>
      <c r="P244" s="13"/>
      <c r="Q244" s="13"/>
      <c r="R244" s="13"/>
      <c r="S244" s="13"/>
      <c r="T244" s="13"/>
      <c r="U244" s="4"/>
      <c r="V244" s="6"/>
      <c r="W244" s="15"/>
      <c r="X244" s="15"/>
      <c r="Y244" s="15"/>
      <c r="Z244" s="15"/>
      <c r="AA244" s="15"/>
      <c r="AB244" s="15"/>
      <c r="AC244" s="15"/>
      <c r="AD244" s="15"/>
    </row>
    <row r="245" spans="1:30" x14ac:dyDescent="0.3">
      <c r="A245" s="10"/>
      <c r="B245" s="11"/>
      <c r="C245" s="12"/>
      <c r="D245" s="11"/>
      <c r="E245" s="11"/>
      <c r="F245" s="16"/>
      <c r="G245" s="13"/>
      <c r="H245" s="13"/>
      <c r="I245" s="17"/>
      <c r="J245" s="13"/>
      <c r="K245" s="12"/>
      <c r="L245" s="12"/>
      <c r="M245" s="14"/>
      <c r="N245" s="13"/>
      <c r="O245" s="13"/>
      <c r="P245" s="13"/>
      <c r="Q245" s="13"/>
      <c r="R245" s="13"/>
      <c r="S245" s="13"/>
      <c r="T245" s="13"/>
      <c r="U245" s="4"/>
      <c r="V245" s="6"/>
      <c r="W245" s="15"/>
      <c r="X245" s="15"/>
      <c r="Y245" s="15"/>
      <c r="Z245" s="15"/>
      <c r="AA245" s="15"/>
      <c r="AB245" s="15"/>
      <c r="AC245" s="15"/>
      <c r="AD245" s="15"/>
    </row>
    <row r="246" spans="1:30" x14ac:dyDescent="0.3">
      <c r="A246" s="10"/>
      <c r="B246" s="11"/>
      <c r="C246" s="12"/>
      <c r="D246" s="11"/>
      <c r="E246" s="11"/>
      <c r="F246" s="16"/>
      <c r="G246" s="13"/>
      <c r="H246" s="13"/>
      <c r="I246" s="17"/>
      <c r="J246" s="13"/>
      <c r="K246" s="12"/>
      <c r="L246" s="12"/>
      <c r="M246" s="14"/>
      <c r="N246" s="13"/>
      <c r="O246" s="13"/>
      <c r="P246" s="13"/>
      <c r="Q246" s="13"/>
      <c r="R246" s="13"/>
      <c r="S246" s="13"/>
      <c r="T246" s="13"/>
      <c r="U246" s="4"/>
      <c r="V246" s="6"/>
      <c r="W246" s="15"/>
      <c r="X246" s="15"/>
      <c r="Y246" s="15"/>
      <c r="Z246" s="15"/>
      <c r="AA246" s="15"/>
      <c r="AB246" s="15"/>
      <c r="AC246" s="15"/>
      <c r="AD246" s="15"/>
    </row>
    <row r="247" spans="1:30" x14ac:dyDescent="0.3">
      <c r="A247" s="10"/>
      <c r="B247" s="11"/>
      <c r="C247" s="12"/>
      <c r="D247" s="11"/>
      <c r="E247" s="11"/>
      <c r="F247" s="16"/>
      <c r="G247" s="13"/>
      <c r="H247" s="13"/>
      <c r="I247" s="17"/>
      <c r="J247" s="13"/>
      <c r="K247" s="12"/>
      <c r="L247" s="12"/>
      <c r="M247" s="14"/>
      <c r="N247" s="13"/>
      <c r="O247" s="13"/>
      <c r="P247" s="13"/>
      <c r="Q247" s="13"/>
      <c r="R247" s="13"/>
      <c r="S247" s="13"/>
      <c r="T247" s="13"/>
      <c r="U247" s="4"/>
      <c r="V247" s="6"/>
      <c r="W247" s="15"/>
      <c r="X247" s="15"/>
      <c r="Y247" s="15"/>
      <c r="Z247" s="15"/>
      <c r="AA247" s="15"/>
      <c r="AB247" s="15"/>
      <c r="AC247" s="15"/>
      <c r="AD247" s="15"/>
    </row>
    <row r="248" spans="1:30" x14ac:dyDescent="0.3">
      <c r="A248" s="10"/>
      <c r="B248" s="11"/>
      <c r="C248" s="12"/>
      <c r="D248" s="11"/>
      <c r="E248" s="11"/>
      <c r="F248" s="16"/>
      <c r="G248" s="13"/>
      <c r="H248" s="13"/>
      <c r="I248" s="17"/>
      <c r="J248" s="13"/>
      <c r="K248" s="12"/>
      <c r="L248" s="12"/>
      <c r="M248" s="14"/>
      <c r="N248" s="13"/>
      <c r="O248" s="13"/>
      <c r="P248" s="13"/>
      <c r="Q248" s="13"/>
      <c r="R248" s="13"/>
      <c r="S248" s="13"/>
      <c r="T248" s="13"/>
      <c r="U248" s="4"/>
      <c r="V248" s="6"/>
      <c r="W248" s="15"/>
      <c r="X248" s="15"/>
      <c r="Y248" s="15"/>
      <c r="Z248" s="15"/>
      <c r="AA248" s="15"/>
      <c r="AB248" s="15"/>
      <c r="AC248" s="15"/>
      <c r="AD248" s="15"/>
    </row>
    <row r="249" spans="1:30" x14ac:dyDescent="0.3">
      <c r="A249" s="10"/>
      <c r="B249" s="11"/>
      <c r="C249" s="12"/>
      <c r="D249" s="11"/>
      <c r="E249" s="11"/>
      <c r="F249" s="16"/>
      <c r="G249" s="13"/>
      <c r="H249" s="13"/>
      <c r="I249" s="17"/>
      <c r="J249" s="13"/>
      <c r="K249" s="12"/>
      <c r="L249" s="12"/>
      <c r="M249" s="14"/>
      <c r="N249" s="13"/>
      <c r="O249" s="13"/>
      <c r="P249" s="13"/>
      <c r="Q249" s="13"/>
      <c r="R249" s="13"/>
      <c r="S249" s="13"/>
      <c r="T249" s="13"/>
      <c r="U249" s="4"/>
      <c r="V249" s="6"/>
      <c r="W249" s="15"/>
      <c r="X249" s="15"/>
      <c r="Y249" s="15"/>
      <c r="Z249" s="15"/>
      <c r="AA249" s="15"/>
      <c r="AB249" s="15"/>
      <c r="AC249" s="15"/>
      <c r="AD249" s="15"/>
    </row>
    <row r="250" spans="1:30" x14ac:dyDescent="0.3">
      <c r="A250" s="10"/>
      <c r="B250" s="11"/>
      <c r="C250" s="12"/>
      <c r="D250" s="11"/>
      <c r="E250" s="11"/>
      <c r="F250" s="16"/>
      <c r="G250" s="13"/>
      <c r="H250" s="13"/>
      <c r="I250" s="17"/>
      <c r="J250" s="13"/>
      <c r="K250" s="12"/>
      <c r="L250" s="12"/>
      <c r="M250" s="14"/>
      <c r="N250" s="13"/>
      <c r="O250" s="13"/>
      <c r="P250" s="13"/>
      <c r="Q250" s="13"/>
      <c r="R250" s="13"/>
      <c r="S250" s="13"/>
      <c r="T250" s="13"/>
      <c r="U250" s="4"/>
      <c r="V250" s="6"/>
      <c r="W250" s="15"/>
      <c r="X250" s="15"/>
      <c r="Y250" s="15"/>
      <c r="Z250" s="15"/>
      <c r="AA250" s="15"/>
      <c r="AB250" s="15"/>
      <c r="AC250" s="15"/>
      <c r="AD250" s="15"/>
    </row>
    <row r="251" spans="1:30" x14ac:dyDescent="0.3">
      <c r="A251" s="10"/>
      <c r="B251" s="11"/>
      <c r="C251" s="12"/>
      <c r="D251" s="11"/>
      <c r="E251" s="11"/>
      <c r="F251" s="16"/>
      <c r="G251" s="13"/>
      <c r="H251" s="13"/>
      <c r="I251" s="17"/>
      <c r="J251" s="13"/>
      <c r="K251" s="12"/>
      <c r="L251" s="12"/>
      <c r="M251" s="14"/>
      <c r="N251" s="13"/>
      <c r="O251" s="13"/>
      <c r="P251" s="13"/>
      <c r="Q251" s="13"/>
      <c r="R251" s="13"/>
      <c r="S251" s="13"/>
      <c r="T251" s="13"/>
      <c r="U251" s="4"/>
      <c r="V251" s="6"/>
      <c r="W251" s="15"/>
      <c r="X251" s="15"/>
      <c r="Y251" s="15"/>
      <c r="Z251" s="15"/>
      <c r="AA251" s="15"/>
      <c r="AB251" s="15"/>
      <c r="AC251" s="15"/>
      <c r="AD251" s="15"/>
    </row>
    <row r="252" spans="1:30" x14ac:dyDescent="0.3">
      <c r="A252" s="10"/>
      <c r="B252" s="11"/>
      <c r="C252" s="12"/>
      <c r="D252" s="11"/>
      <c r="E252" s="11"/>
      <c r="F252" s="16"/>
      <c r="G252" s="13"/>
      <c r="H252" s="13"/>
      <c r="I252" s="17"/>
      <c r="J252" s="13"/>
      <c r="K252" s="12"/>
      <c r="L252" s="12"/>
      <c r="M252" s="14"/>
      <c r="N252" s="13"/>
      <c r="O252" s="13"/>
      <c r="P252" s="13"/>
      <c r="Q252" s="13"/>
      <c r="R252" s="13"/>
      <c r="S252" s="13"/>
      <c r="T252" s="13"/>
      <c r="U252" s="4"/>
      <c r="V252" s="6"/>
      <c r="W252" s="15"/>
      <c r="X252" s="15"/>
      <c r="Y252" s="15"/>
      <c r="Z252" s="15"/>
      <c r="AA252" s="15"/>
      <c r="AB252" s="15"/>
      <c r="AC252" s="15"/>
      <c r="AD252" s="15"/>
    </row>
    <row r="253" spans="1:30" x14ac:dyDescent="0.3">
      <c r="A253" s="10"/>
      <c r="B253" s="11"/>
      <c r="C253" s="12"/>
      <c r="D253" s="11"/>
      <c r="E253" s="11"/>
      <c r="F253" s="16"/>
      <c r="G253" s="13"/>
      <c r="H253" s="13"/>
      <c r="I253" s="17"/>
      <c r="J253" s="13"/>
      <c r="K253" s="12"/>
      <c r="L253" s="12"/>
      <c r="M253" s="14"/>
      <c r="N253" s="13"/>
      <c r="O253" s="13"/>
      <c r="P253" s="13"/>
      <c r="Q253" s="13"/>
      <c r="R253" s="13"/>
      <c r="S253" s="13"/>
      <c r="T253" s="13"/>
      <c r="U253" s="4"/>
      <c r="V253" s="6"/>
      <c r="W253" s="15"/>
      <c r="X253" s="15"/>
      <c r="Y253" s="15"/>
      <c r="Z253" s="15"/>
      <c r="AA253" s="15"/>
      <c r="AB253" s="15"/>
      <c r="AC253" s="15"/>
      <c r="AD253" s="15"/>
    </row>
    <row r="254" spans="1:30" x14ac:dyDescent="0.3">
      <c r="A254" s="10"/>
      <c r="B254" s="11"/>
      <c r="C254" s="12"/>
      <c r="D254" s="11"/>
      <c r="E254" s="11"/>
      <c r="F254" s="16"/>
      <c r="G254" s="13"/>
      <c r="H254" s="13"/>
      <c r="I254" s="17"/>
      <c r="J254" s="13"/>
      <c r="K254" s="12"/>
      <c r="L254" s="12"/>
      <c r="M254" s="14"/>
      <c r="N254" s="13"/>
      <c r="O254" s="13"/>
      <c r="P254" s="13"/>
      <c r="Q254" s="13"/>
      <c r="R254" s="13"/>
      <c r="S254" s="13"/>
      <c r="T254" s="13"/>
      <c r="U254" s="4"/>
      <c r="V254" s="6"/>
      <c r="W254" s="15"/>
      <c r="X254" s="15"/>
      <c r="Y254" s="15"/>
      <c r="Z254" s="15"/>
      <c r="AA254" s="15"/>
      <c r="AB254" s="15"/>
      <c r="AC254" s="15"/>
      <c r="AD254" s="15"/>
    </row>
    <row r="255" spans="1:30" x14ac:dyDescent="0.3">
      <c r="A255" s="10"/>
      <c r="B255" s="11"/>
      <c r="C255" s="12"/>
      <c r="D255" s="11"/>
      <c r="E255" s="11"/>
      <c r="F255" s="16"/>
      <c r="G255" s="13"/>
      <c r="H255" s="13"/>
      <c r="I255" s="17"/>
      <c r="J255" s="13"/>
      <c r="K255" s="12"/>
      <c r="L255" s="12"/>
      <c r="M255" s="14"/>
      <c r="N255" s="13"/>
      <c r="O255" s="13"/>
      <c r="P255" s="13"/>
      <c r="Q255" s="13"/>
      <c r="R255" s="13"/>
      <c r="S255" s="13"/>
      <c r="T255" s="13"/>
      <c r="U255" s="4"/>
      <c r="V255" s="6"/>
      <c r="W255" s="15"/>
      <c r="X255" s="15"/>
      <c r="Y255" s="15"/>
      <c r="Z255" s="15"/>
      <c r="AA255" s="15"/>
      <c r="AB255" s="15"/>
      <c r="AC255" s="15"/>
      <c r="AD255" s="15"/>
    </row>
    <row r="256" spans="1:30" x14ac:dyDescent="0.3">
      <c r="A256" s="10"/>
      <c r="B256" s="11"/>
      <c r="C256" s="12"/>
      <c r="D256" s="11"/>
      <c r="E256" s="11"/>
      <c r="F256" s="16"/>
      <c r="G256" s="13"/>
      <c r="H256" s="13"/>
      <c r="I256" s="17"/>
      <c r="J256" s="13"/>
      <c r="K256" s="12"/>
      <c r="L256" s="12"/>
      <c r="M256" s="14"/>
      <c r="N256" s="13"/>
      <c r="O256" s="13"/>
      <c r="P256" s="13"/>
      <c r="Q256" s="13"/>
      <c r="R256" s="13"/>
      <c r="S256" s="13"/>
      <c r="T256" s="13"/>
      <c r="U256" s="4"/>
      <c r="V256" s="6"/>
      <c r="W256" s="15"/>
      <c r="X256" s="15"/>
      <c r="Y256" s="15"/>
      <c r="Z256" s="15"/>
      <c r="AA256" s="15"/>
      <c r="AB256" s="15"/>
      <c r="AC256" s="15"/>
      <c r="AD256" s="15"/>
    </row>
    <row r="257" spans="1:30" x14ac:dyDescent="0.3">
      <c r="A257" s="10"/>
      <c r="B257" s="11"/>
      <c r="C257" s="12"/>
      <c r="D257" s="11"/>
      <c r="E257" s="11"/>
      <c r="F257" s="16"/>
      <c r="G257" s="13"/>
      <c r="H257" s="13"/>
      <c r="I257" s="17"/>
      <c r="J257" s="13"/>
      <c r="K257" s="12"/>
      <c r="L257" s="12"/>
      <c r="M257" s="14"/>
      <c r="N257" s="13"/>
      <c r="O257" s="13"/>
      <c r="P257" s="13"/>
      <c r="Q257" s="13"/>
      <c r="R257" s="13"/>
      <c r="S257" s="13"/>
      <c r="T257" s="13"/>
      <c r="U257" s="4"/>
      <c r="V257" s="6"/>
      <c r="W257" s="15"/>
      <c r="X257" s="15"/>
      <c r="Y257" s="15"/>
      <c r="Z257" s="15"/>
      <c r="AA257" s="15"/>
      <c r="AB257" s="15"/>
      <c r="AC257" s="15"/>
      <c r="AD257" s="15"/>
    </row>
    <row r="258" spans="1:30" x14ac:dyDescent="0.3">
      <c r="A258" s="10"/>
      <c r="B258" s="11"/>
      <c r="C258" s="12"/>
      <c r="D258" s="11"/>
      <c r="E258" s="11"/>
      <c r="F258" s="16"/>
      <c r="G258" s="13"/>
      <c r="H258" s="13"/>
      <c r="I258" s="16"/>
      <c r="J258" s="13"/>
      <c r="K258" s="12"/>
      <c r="L258" s="12"/>
      <c r="M258" s="14"/>
      <c r="N258" s="13"/>
      <c r="O258" s="13"/>
      <c r="P258" s="13"/>
      <c r="Q258" s="13"/>
      <c r="R258" s="13"/>
      <c r="S258" s="13"/>
      <c r="T258" s="13"/>
      <c r="U258" s="4"/>
      <c r="V258" s="6"/>
      <c r="W258" s="15"/>
      <c r="X258" s="15"/>
      <c r="Y258" s="15"/>
      <c r="Z258" s="15"/>
      <c r="AA258" s="15"/>
      <c r="AB258" s="15"/>
      <c r="AC258" s="15"/>
      <c r="AD258" s="15"/>
    </row>
    <row r="259" spans="1:30" x14ac:dyDescent="0.3">
      <c r="A259" s="10"/>
      <c r="B259" s="11"/>
      <c r="C259" s="12"/>
      <c r="D259" s="11"/>
      <c r="E259" s="11"/>
      <c r="F259" s="16"/>
      <c r="G259" s="13"/>
      <c r="H259" s="13"/>
      <c r="I259" s="16"/>
      <c r="J259" s="13"/>
      <c r="K259" s="12"/>
      <c r="L259" s="12"/>
      <c r="M259" s="14"/>
      <c r="N259" s="13"/>
      <c r="O259" s="13"/>
      <c r="P259" s="13"/>
      <c r="Q259" s="13"/>
      <c r="R259" s="13"/>
      <c r="S259" s="13"/>
      <c r="T259" s="13"/>
      <c r="U259" s="4"/>
      <c r="V259" s="6"/>
      <c r="W259" s="15"/>
      <c r="X259" s="15"/>
      <c r="Y259" s="15"/>
      <c r="Z259" s="15"/>
      <c r="AA259" s="15"/>
      <c r="AB259" s="15"/>
      <c r="AC259" s="15"/>
      <c r="AD259" s="15"/>
    </row>
    <row r="260" spans="1:30" x14ac:dyDescent="0.3">
      <c r="A260" s="10"/>
      <c r="B260" s="11"/>
      <c r="C260" s="12"/>
      <c r="D260" s="11"/>
      <c r="E260" s="11"/>
      <c r="F260" s="16"/>
      <c r="G260" s="13"/>
      <c r="H260" s="13"/>
      <c r="I260" s="16"/>
      <c r="J260" s="13"/>
      <c r="K260" s="12"/>
      <c r="L260" s="12"/>
      <c r="M260" s="14"/>
      <c r="N260" s="13"/>
      <c r="O260" s="13"/>
      <c r="P260" s="13"/>
      <c r="Q260" s="13"/>
      <c r="R260" s="13"/>
      <c r="S260" s="13"/>
      <c r="T260" s="13"/>
      <c r="U260" s="4"/>
      <c r="V260" s="6"/>
      <c r="W260" s="15"/>
      <c r="X260" s="15"/>
      <c r="Y260" s="15"/>
      <c r="Z260" s="15"/>
      <c r="AA260" s="15"/>
      <c r="AB260" s="15"/>
      <c r="AC260" s="15"/>
      <c r="AD260" s="15"/>
    </row>
    <row r="261" spans="1:30" x14ac:dyDescent="0.3">
      <c r="A261" s="10"/>
      <c r="B261" s="11"/>
      <c r="C261" s="12"/>
      <c r="D261" s="11"/>
      <c r="E261" s="11"/>
      <c r="F261" s="16"/>
      <c r="G261" s="13"/>
      <c r="H261" s="13"/>
      <c r="I261" s="16"/>
      <c r="J261" s="13"/>
      <c r="K261" s="12"/>
      <c r="L261" s="12"/>
      <c r="M261" s="14"/>
      <c r="N261" s="13"/>
      <c r="O261" s="13"/>
      <c r="P261" s="13"/>
      <c r="Q261" s="13"/>
      <c r="R261" s="13"/>
      <c r="S261" s="13"/>
      <c r="T261" s="13"/>
      <c r="U261" s="4"/>
      <c r="V261" s="6"/>
      <c r="W261" s="15"/>
      <c r="X261" s="15"/>
      <c r="Y261" s="15"/>
      <c r="Z261" s="15"/>
      <c r="AA261" s="15"/>
      <c r="AB261" s="15"/>
      <c r="AC261" s="15"/>
      <c r="AD261" s="15"/>
    </row>
    <row r="262" spans="1:30" x14ac:dyDescent="0.3">
      <c r="A262" s="10"/>
      <c r="B262" s="11"/>
      <c r="C262" s="12"/>
      <c r="D262" s="11"/>
      <c r="E262" s="11"/>
      <c r="F262" s="16"/>
      <c r="G262" s="13"/>
      <c r="H262" s="13"/>
      <c r="I262" s="16"/>
      <c r="J262" s="13"/>
      <c r="K262" s="12"/>
      <c r="L262" s="12"/>
      <c r="M262" s="14"/>
      <c r="N262" s="13"/>
      <c r="O262" s="13"/>
      <c r="P262" s="13"/>
      <c r="Q262" s="13"/>
      <c r="R262" s="13"/>
      <c r="S262" s="13"/>
      <c r="T262" s="13"/>
      <c r="U262" s="4"/>
      <c r="V262" s="6"/>
      <c r="W262" s="15"/>
      <c r="X262" s="15"/>
      <c r="Y262" s="15"/>
      <c r="Z262" s="15"/>
      <c r="AA262" s="15"/>
      <c r="AB262" s="15"/>
      <c r="AC262" s="15"/>
      <c r="AD262" s="15"/>
    </row>
    <row r="263" spans="1:30" x14ac:dyDescent="0.3">
      <c r="A263" s="10"/>
      <c r="B263" s="11"/>
      <c r="C263" s="12"/>
      <c r="D263" s="11"/>
      <c r="E263" s="11"/>
      <c r="F263" s="16"/>
      <c r="G263" s="13"/>
      <c r="H263" s="13"/>
      <c r="I263" s="16"/>
      <c r="J263" s="13"/>
      <c r="K263" s="12"/>
      <c r="L263" s="12"/>
      <c r="M263" s="14"/>
      <c r="N263" s="13"/>
      <c r="O263" s="13"/>
      <c r="P263" s="13"/>
      <c r="Q263" s="13"/>
      <c r="R263" s="13"/>
      <c r="S263" s="13"/>
      <c r="T263" s="13"/>
      <c r="U263" s="4"/>
      <c r="V263" s="6"/>
      <c r="W263" s="15"/>
      <c r="X263" s="15"/>
      <c r="Y263" s="15"/>
      <c r="Z263" s="15"/>
      <c r="AA263" s="15"/>
      <c r="AB263" s="15"/>
      <c r="AC263" s="15"/>
      <c r="AD263" s="15"/>
    </row>
    <row r="264" spans="1:30" x14ac:dyDescent="0.3">
      <c r="A264" s="10"/>
      <c r="B264" s="11"/>
      <c r="C264" s="12"/>
      <c r="D264" s="11"/>
      <c r="E264" s="11"/>
      <c r="F264" s="16"/>
      <c r="G264" s="13"/>
      <c r="H264" s="13"/>
      <c r="I264" s="16"/>
      <c r="J264" s="13"/>
      <c r="K264" s="12"/>
      <c r="L264" s="12"/>
      <c r="M264" s="14"/>
      <c r="N264" s="13"/>
      <c r="O264" s="13"/>
      <c r="P264" s="13"/>
      <c r="Q264" s="13"/>
      <c r="R264" s="13"/>
      <c r="S264" s="13"/>
      <c r="T264" s="13"/>
      <c r="U264" s="4"/>
      <c r="V264" s="6"/>
      <c r="W264" s="15"/>
      <c r="X264" s="15"/>
      <c r="Y264" s="15"/>
      <c r="Z264" s="15"/>
      <c r="AA264" s="15"/>
      <c r="AB264" s="15"/>
      <c r="AC264" s="15"/>
      <c r="AD264" s="15"/>
    </row>
    <row r="265" spans="1:30" x14ac:dyDescent="0.3">
      <c r="A265" s="10"/>
      <c r="B265" s="11"/>
      <c r="C265" s="12"/>
      <c r="D265" s="11"/>
      <c r="E265" s="11"/>
      <c r="F265" s="16"/>
      <c r="G265" s="13"/>
      <c r="H265" s="13"/>
      <c r="I265" s="16"/>
      <c r="J265" s="13"/>
      <c r="K265" s="12"/>
      <c r="L265" s="12"/>
      <c r="M265" s="14"/>
      <c r="N265" s="13"/>
      <c r="O265" s="13"/>
      <c r="P265" s="13"/>
      <c r="Q265" s="13"/>
      <c r="R265" s="13"/>
      <c r="S265" s="13"/>
      <c r="T265" s="13"/>
      <c r="U265" s="4"/>
      <c r="V265" s="6"/>
      <c r="W265" s="15"/>
      <c r="X265" s="15"/>
      <c r="Y265" s="15"/>
      <c r="Z265" s="15"/>
      <c r="AA265" s="15"/>
      <c r="AB265" s="15"/>
      <c r="AC265" s="15"/>
      <c r="AD265" s="15"/>
    </row>
    <row r="266" spans="1:30" x14ac:dyDescent="0.3">
      <c r="A266" s="10"/>
      <c r="B266" s="11"/>
      <c r="C266" s="12"/>
      <c r="D266" s="11"/>
      <c r="E266" s="11"/>
      <c r="F266" s="16"/>
      <c r="G266" s="13"/>
      <c r="H266" s="13"/>
      <c r="I266" s="16"/>
      <c r="J266" s="13"/>
      <c r="K266" s="12"/>
      <c r="L266" s="12"/>
      <c r="M266" s="14"/>
      <c r="N266" s="13"/>
      <c r="O266" s="13"/>
      <c r="P266" s="13"/>
      <c r="Q266" s="13"/>
      <c r="R266" s="13"/>
      <c r="S266" s="13"/>
      <c r="T266" s="13"/>
      <c r="U266" s="4"/>
      <c r="V266" s="6"/>
      <c r="W266" s="15"/>
      <c r="X266" s="15"/>
      <c r="Y266" s="15"/>
      <c r="Z266" s="15"/>
      <c r="AA266" s="15"/>
      <c r="AB266" s="15"/>
      <c r="AC266" s="15"/>
      <c r="AD266" s="15"/>
    </row>
    <row r="267" spans="1:30" x14ac:dyDescent="0.3">
      <c r="A267" s="10"/>
      <c r="B267" s="11"/>
      <c r="C267" s="12"/>
      <c r="D267" s="11"/>
      <c r="E267" s="11"/>
      <c r="F267" s="16"/>
      <c r="G267" s="13"/>
      <c r="H267" s="13"/>
      <c r="I267" s="16"/>
      <c r="J267" s="13"/>
      <c r="K267" s="12"/>
      <c r="L267" s="12"/>
      <c r="M267" s="14"/>
      <c r="N267" s="13"/>
      <c r="O267" s="13"/>
      <c r="P267" s="13"/>
      <c r="Q267" s="13"/>
      <c r="R267" s="13"/>
      <c r="S267" s="13"/>
      <c r="T267" s="13"/>
      <c r="U267" s="4"/>
      <c r="V267" s="6"/>
      <c r="W267" s="15"/>
      <c r="X267" s="15"/>
      <c r="Y267" s="15"/>
      <c r="Z267" s="15"/>
      <c r="AA267" s="15"/>
      <c r="AB267" s="15"/>
      <c r="AC267" s="15"/>
      <c r="AD267" s="15"/>
    </row>
    <row r="268" spans="1:30" x14ac:dyDescent="0.3">
      <c r="A268" s="18"/>
      <c r="B268" s="19"/>
      <c r="C268" s="20"/>
      <c r="D268" s="19"/>
      <c r="E268" s="19"/>
      <c r="F268" s="21"/>
      <c r="G268" s="22"/>
      <c r="H268" s="22"/>
      <c r="I268" s="21"/>
      <c r="J268" s="22"/>
      <c r="K268" s="20"/>
      <c r="L268" s="20"/>
      <c r="M268" s="23"/>
      <c r="N268" s="22"/>
      <c r="O268" s="22"/>
      <c r="P268" s="22"/>
      <c r="Q268" s="22"/>
      <c r="R268" s="22"/>
      <c r="S268" s="22"/>
      <c r="T268" s="22"/>
      <c r="U268" s="24"/>
      <c r="V268" s="25"/>
      <c r="W268" s="26"/>
      <c r="X268" s="26"/>
      <c r="Y268" s="26"/>
      <c r="Z268" s="26"/>
      <c r="AA268" s="26"/>
      <c r="AB268" s="26"/>
      <c r="AC268" s="26"/>
      <c r="AD268" s="2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Fabio Tiziano Galli</cp:lastModifiedBy>
  <dcterms:created xsi:type="dcterms:W3CDTF">2015-06-05T18:19:34Z</dcterms:created>
  <dcterms:modified xsi:type="dcterms:W3CDTF">2024-07-26T18:52:31Z</dcterms:modified>
</cp:coreProperties>
</file>