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ata" sheetId="1" r:id="rId1"/>
  </sheets>
  <definedNames>
    <definedName name="_xlnm.Print_Area" localSheetId="0">'data'!$L$3:$L$26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<sst xmlns="http://schemas.openxmlformats.org/spreadsheetml/2006/main" count="29" uniqueCount="28">
  <si>
    <t>Original data</t>
  </si>
  <si>
    <t>Transformed data</t>
  </si>
  <si>
    <t>GDPC96</t>
  </si>
  <si>
    <t>GDPDEF</t>
  </si>
  <si>
    <t>PCEC</t>
  </si>
  <si>
    <t>FPI</t>
  </si>
  <si>
    <t>CE16OV</t>
  </si>
  <si>
    <t>index</t>
  </si>
  <si>
    <t>FEDFUNDS</t>
  </si>
  <si>
    <t>LNS10000000</t>
  </si>
  <si>
    <t>PRS85006023</t>
  </si>
  <si>
    <t>PRS85006103</t>
  </si>
  <si>
    <t>hours</t>
  </si>
  <si>
    <t>inflation</t>
  </si>
  <si>
    <t>dc</t>
  </si>
  <si>
    <t xml:space="preserve">dinve </t>
  </si>
  <si>
    <t xml:space="preserve">dy </t>
  </si>
  <si>
    <t>labobs</t>
  </si>
  <si>
    <t>pinfobs</t>
  </si>
  <si>
    <t>dw</t>
  </si>
  <si>
    <t>robs</t>
  </si>
  <si>
    <t>counter</t>
  </si>
  <si>
    <t>Observed data used in the measurement equations</t>
  </si>
  <si>
    <t>consumption</t>
  </si>
  <si>
    <t>investment</t>
  </si>
  <si>
    <t>output</t>
  </si>
  <si>
    <t>real wage</t>
  </si>
  <si>
    <t>interest rate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</si>
</sst>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yyyy\-mm\-dd"/>
    <numFmt numFmtId="184" formatCode="0.0"/>
    <numFmt numFmtId="185" formatCode="0.000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8"/>
  <sheetViews>
    <sheetView tabSelected="1" zoomScalePageLayoutView="0" workbookViewId="0" topLeftCell="A213">
      <selection activeCell="Q238" sqref="Q238"/>
    </sheetView>
  </sheetViews>
  <sheetFormatPr defaultColWidth="9.140625" defaultRowHeight="12.75"/>
  <cols>
    <col min="1" max="1" width="9.140625" style="0" customWidth="1"/>
    <col min="2" max="12" width="12.7109375" style="0" customWidth="1"/>
    <col min="13" max="13" width="15.140625" style="0" customWidth="1"/>
    <col min="14" max="20" width="11.7109375" style="0" customWidth="1"/>
    <col min="21" max="22" width="9.140625" style="0" customWidth="1"/>
    <col min="23" max="28" width="9.57421875" style="0" bestFit="1" customWidth="1"/>
    <col min="29" max="29" width="9.28125" style="0" bestFit="1" customWidth="1"/>
  </cols>
  <sheetData>
    <row r="1" spans="2:22" ht="12.75">
      <c r="B1" t="s">
        <v>0</v>
      </c>
      <c r="N1" t="s">
        <v>1</v>
      </c>
      <c r="V1" t="s">
        <v>22</v>
      </c>
    </row>
    <row r="3" spans="1:29" ht="12.75" customHeight="1">
      <c r="A3" s="1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7</v>
      </c>
      <c r="K3" s="5" t="s">
        <v>10</v>
      </c>
      <c r="L3" s="5" t="s">
        <v>11</v>
      </c>
      <c r="M3" s="1"/>
      <c r="N3" s="5" t="s">
        <v>23</v>
      </c>
      <c r="O3" s="5" t="s">
        <v>24</v>
      </c>
      <c r="P3" s="5" t="s">
        <v>25</v>
      </c>
      <c r="Q3" s="5" t="s">
        <v>12</v>
      </c>
      <c r="R3" s="5" t="s">
        <v>13</v>
      </c>
      <c r="S3" s="5" t="s">
        <v>26</v>
      </c>
      <c r="T3" s="5" t="s">
        <v>27</v>
      </c>
      <c r="U3" s="1"/>
      <c r="V3" s="6" t="s">
        <v>21</v>
      </c>
      <c r="W3" s="5" t="s">
        <v>14</v>
      </c>
      <c r="X3" s="5" t="s">
        <v>15</v>
      </c>
      <c r="Y3" s="5" t="s">
        <v>16</v>
      </c>
      <c r="Z3" s="5" t="s">
        <v>17</v>
      </c>
      <c r="AA3" s="5" t="s">
        <v>18</v>
      </c>
      <c r="AB3" s="5" t="s">
        <v>19</v>
      </c>
      <c r="AC3" s="5" t="s">
        <v>20</v>
      </c>
    </row>
    <row r="4" spans="1:29" ht="12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5"/>
      <c r="R4" s="5"/>
      <c r="S4" s="5"/>
      <c r="T4" s="5"/>
      <c r="U4" s="1"/>
      <c r="V4" s="6"/>
      <c r="W4" s="5"/>
      <c r="X4" s="5"/>
      <c r="Y4" s="5"/>
      <c r="Z4" s="5"/>
      <c r="AA4" s="5"/>
      <c r="AB4" s="5"/>
      <c r="AC4" s="5"/>
    </row>
    <row r="5" spans="1:22" ht="12.75">
      <c r="A5" s="1">
        <v>1947.1</v>
      </c>
      <c r="B5" s="2">
        <v>1570.519</v>
      </c>
      <c r="C5" s="2">
        <v>15.105</v>
      </c>
      <c r="D5" s="2">
        <v>156.3</v>
      </c>
      <c r="E5" s="2">
        <v>33.2</v>
      </c>
      <c r="F5" s="2">
        <v>56529.61330561331</v>
      </c>
      <c r="G5" s="2">
        <f aca="true" t="shared" si="0" ref="G5:G68">F5/F$187*100</f>
        <v>47.6026822948585</v>
      </c>
      <c r="H5" s="2">
        <v>0.48</v>
      </c>
      <c r="I5" s="2">
        <v>101348.69082213071</v>
      </c>
      <c r="J5" s="2">
        <f aca="true" t="shared" si="1" ref="J5:J68">I5/I$187</f>
        <v>0.5250565515339035</v>
      </c>
      <c r="K5" s="2">
        <v>115.4</v>
      </c>
      <c r="L5" s="2">
        <v>7.2</v>
      </c>
      <c r="M5" s="1"/>
      <c r="N5" s="3">
        <f aca="true" t="shared" si="2" ref="N5:N68">LN((D5/C5)/J5)*100</f>
        <v>298.10007275729555</v>
      </c>
      <c r="O5" s="3">
        <f aca="true" t="shared" si="3" ref="O5:O68">LN((E5/C5)/J5)*100</f>
        <v>143.17733660679676</v>
      </c>
      <c r="P5" s="3">
        <f aca="true" t="shared" si="4" ref="P5:P68">LN(B5/J5)*100</f>
        <v>800.3410721947624</v>
      </c>
      <c r="Q5" s="3">
        <f aca="true" t="shared" si="5" ref="Q5:Q68">LN((K5*G5/100)/J5)*100</f>
        <v>465.037258345212</v>
      </c>
      <c r="R5" s="3"/>
      <c r="S5" s="3">
        <f aca="true" t="shared" si="6" ref="S5:S68">LN(L5/C5)*100</f>
        <v>-74.09447888166257</v>
      </c>
      <c r="T5" s="3">
        <f aca="true" t="shared" si="7" ref="T5:T68">H5/4</f>
        <v>0.12</v>
      </c>
      <c r="U5" s="1"/>
      <c r="V5" s="1"/>
    </row>
    <row r="6" spans="1:29" ht="12.75" customHeight="1">
      <c r="A6" s="1">
        <v>1947.2</v>
      </c>
      <c r="B6" s="2">
        <v>1568.653</v>
      </c>
      <c r="C6" s="2">
        <v>15.329</v>
      </c>
      <c r="D6" s="2">
        <v>160.2</v>
      </c>
      <c r="E6" s="2">
        <v>33.6</v>
      </c>
      <c r="F6" s="2">
        <v>56650.14553014554</v>
      </c>
      <c r="G6" s="2">
        <f t="shared" si="0"/>
        <v>47.70418055135074</v>
      </c>
      <c r="H6" s="2">
        <v>0.48</v>
      </c>
      <c r="I6" s="2">
        <v>101656.08218287402</v>
      </c>
      <c r="J6" s="2">
        <f t="shared" si="1"/>
        <v>0.5266490521033135</v>
      </c>
      <c r="K6" s="2">
        <v>114.9</v>
      </c>
      <c r="L6" s="2">
        <v>7.4</v>
      </c>
      <c r="M6" s="1"/>
      <c r="N6" s="3">
        <f t="shared" si="2"/>
        <v>298.7897463012287</v>
      </c>
      <c r="O6" s="3">
        <f t="shared" si="3"/>
        <v>142.60004953471866</v>
      </c>
      <c r="P6" s="3">
        <f t="shared" si="4"/>
        <v>799.9193455861052</v>
      </c>
      <c r="Q6" s="3">
        <f t="shared" si="5"/>
        <v>464.51319230684953</v>
      </c>
      <c r="R6" s="3">
        <f aca="true" t="shared" si="8" ref="R6:R69">(LN(C6)-LN(C5))*100</f>
        <v>1.4720644345334932</v>
      </c>
      <c r="S6" s="3">
        <f t="shared" si="6"/>
        <v>-72.82664589738462</v>
      </c>
      <c r="T6" s="3">
        <f t="shared" si="7"/>
        <v>0.12</v>
      </c>
      <c r="U6" s="1"/>
      <c r="V6" s="1"/>
      <c r="W6" s="1"/>
      <c r="X6" s="1"/>
      <c r="Y6" s="1"/>
      <c r="Z6" s="1"/>
      <c r="AA6" s="1"/>
      <c r="AB6" s="1"/>
      <c r="AC6" s="1"/>
    </row>
    <row r="7" spans="1:29" ht="12.75" customHeight="1">
      <c r="A7" s="1">
        <v>1947.3</v>
      </c>
      <c r="B7" s="2">
        <v>1567.966</v>
      </c>
      <c r="C7" s="2">
        <v>15.597</v>
      </c>
      <c r="D7" s="2">
        <v>163.7</v>
      </c>
      <c r="E7" s="2">
        <v>35.6</v>
      </c>
      <c r="F7" s="2">
        <v>57011.7422037422</v>
      </c>
      <c r="G7" s="2">
        <f t="shared" si="0"/>
        <v>48.00867532082743</v>
      </c>
      <c r="H7" s="2">
        <v>0.8366666666666667</v>
      </c>
      <c r="I7" s="2">
        <v>101964.4058639847</v>
      </c>
      <c r="J7" s="2">
        <f t="shared" si="1"/>
        <v>0.52824638273923</v>
      </c>
      <c r="K7" s="2">
        <v>114.3</v>
      </c>
      <c r="L7" s="2">
        <v>7.5</v>
      </c>
      <c r="M7" s="1"/>
      <c r="N7" s="3">
        <f t="shared" si="2"/>
        <v>298.9149366447238</v>
      </c>
      <c r="O7" s="3">
        <f t="shared" si="3"/>
        <v>146.34595199281338</v>
      </c>
      <c r="P7" s="3">
        <f t="shared" si="4"/>
        <v>799.5726987141627</v>
      </c>
      <c r="Q7" s="3">
        <f t="shared" si="5"/>
        <v>464.3230585380217</v>
      </c>
      <c r="R7" s="3">
        <f t="shared" si="8"/>
        <v>1.733212888571778</v>
      </c>
      <c r="S7" s="3">
        <f t="shared" si="6"/>
        <v>-73.21755675274235</v>
      </c>
      <c r="T7" s="3">
        <f t="shared" si="7"/>
        <v>0.20916666666666667</v>
      </c>
      <c r="U7" s="1"/>
      <c r="V7" s="1">
        <v>1</v>
      </c>
      <c r="W7" s="4">
        <f aca="true" t="shared" si="9" ref="W7:W70">N7-N6</f>
        <v>0.12519034349509184</v>
      </c>
      <c r="X7" s="4">
        <f aca="true" t="shared" si="10" ref="X7:X70">O7-O6</f>
        <v>3.7459024580947187</v>
      </c>
      <c r="Y7" s="4">
        <f aca="true" t="shared" si="11" ref="Y7:Y70">P7-P6</f>
        <v>-0.3466468719425393</v>
      </c>
      <c r="Z7" s="4">
        <f aca="true" t="shared" si="12" ref="Z7:Z70">Q7-Q$238</f>
        <v>464.3230585380217</v>
      </c>
      <c r="AA7" s="4">
        <f aca="true" t="shared" si="13" ref="AA7:AA70">R7</f>
        <v>1.733212888571778</v>
      </c>
      <c r="AB7" s="4">
        <f aca="true" t="shared" si="14" ref="AB7:AB70">S7-S6</f>
        <v>-0.3909108553577312</v>
      </c>
      <c r="AC7" s="4">
        <f aca="true" t="shared" si="15" ref="AC7:AC70">T7</f>
        <v>0.20916666666666667</v>
      </c>
    </row>
    <row r="8" spans="1:29" ht="12.75">
      <c r="A8" s="1">
        <v>1947.4</v>
      </c>
      <c r="B8" s="2">
        <v>1590.938</v>
      </c>
      <c r="C8" s="2">
        <v>15.989</v>
      </c>
      <c r="D8" s="2">
        <v>167.8</v>
      </c>
      <c r="E8" s="2">
        <v>39.6</v>
      </c>
      <c r="F8" s="2">
        <v>57493.871101871104</v>
      </c>
      <c r="G8" s="2">
        <f t="shared" si="0"/>
        <v>48.41466834679638</v>
      </c>
      <c r="H8" s="2">
        <v>1.0066666666666666</v>
      </c>
      <c r="I8" s="2">
        <v>102273.66469319761</v>
      </c>
      <c r="J8" s="2">
        <f t="shared" si="1"/>
        <v>0.5298485580912818</v>
      </c>
      <c r="K8" s="2">
        <v>114.5</v>
      </c>
      <c r="L8" s="2">
        <v>7.7</v>
      </c>
      <c r="M8" s="1"/>
      <c r="N8" s="3">
        <f t="shared" si="2"/>
        <v>298.60358609474986</v>
      </c>
      <c r="O8" s="3">
        <f t="shared" si="3"/>
        <v>154.20921851748278</v>
      </c>
      <c r="P8" s="3">
        <f t="shared" si="4"/>
        <v>800.7243111094384</v>
      </c>
      <c r="Q8" s="3">
        <f t="shared" si="5"/>
        <v>465.0371522547994</v>
      </c>
      <c r="R8" s="3">
        <f t="shared" si="8"/>
        <v>2.482239773359529</v>
      </c>
      <c r="S8" s="3">
        <f t="shared" si="6"/>
        <v>-73.06806569436452</v>
      </c>
      <c r="T8" s="3">
        <f t="shared" si="7"/>
        <v>0.25166666666666665</v>
      </c>
      <c r="U8" s="1"/>
      <c r="V8" s="1">
        <f>V7+1</f>
        <v>2</v>
      </c>
      <c r="W8" s="4">
        <f t="shared" si="9"/>
        <v>-0.31135054997395173</v>
      </c>
      <c r="X8" s="4">
        <f t="shared" si="10"/>
        <v>7.863266524669399</v>
      </c>
      <c r="Y8" s="4">
        <f t="shared" si="11"/>
        <v>1.1516123952757198</v>
      </c>
      <c r="Z8" s="4">
        <f t="shared" si="12"/>
        <v>465.0371522547994</v>
      </c>
      <c r="AA8" s="4">
        <f t="shared" si="13"/>
        <v>2.482239773359529</v>
      </c>
      <c r="AB8" s="4">
        <f t="shared" si="14"/>
        <v>0.1494910583778335</v>
      </c>
      <c r="AC8" s="4">
        <f t="shared" si="15"/>
        <v>0.25166666666666665</v>
      </c>
    </row>
    <row r="9" spans="1:29" ht="12.75" customHeight="1">
      <c r="A9" s="1">
        <v>1948.1</v>
      </c>
      <c r="B9" s="2">
        <v>1616.069</v>
      </c>
      <c r="C9" s="2">
        <v>16.111</v>
      </c>
      <c r="D9" s="2">
        <v>170.5</v>
      </c>
      <c r="E9" s="2">
        <v>41.3</v>
      </c>
      <c r="F9" s="2">
        <v>57976</v>
      </c>
      <c r="G9" s="2">
        <f t="shared" si="0"/>
        <v>48.820661372765315</v>
      </c>
      <c r="H9" s="2">
        <v>1.09</v>
      </c>
      <c r="I9" s="2">
        <v>102690.66666666667</v>
      </c>
      <c r="J9" s="2">
        <f t="shared" si="1"/>
        <v>0.5320089177012225</v>
      </c>
      <c r="K9" s="2">
        <v>114.7</v>
      </c>
      <c r="L9" s="2">
        <v>7.9</v>
      </c>
      <c r="M9" s="1"/>
      <c r="N9" s="3">
        <f t="shared" si="2"/>
        <v>299.0328055399422</v>
      </c>
      <c r="O9" s="3">
        <f t="shared" si="3"/>
        <v>157.2455258642838</v>
      </c>
      <c r="P9" s="3">
        <f t="shared" si="4"/>
        <v>801.8846963374008</v>
      </c>
      <c r="Q9" s="3">
        <f t="shared" si="5"/>
        <v>465.6398477373469</v>
      </c>
      <c r="R9" s="3">
        <f t="shared" si="8"/>
        <v>0.7601282705566259</v>
      </c>
      <c r="S9" s="3">
        <f t="shared" si="6"/>
        <v>-71.26395090358737</v>
      </c>
      <c r="T9" s="3">
        <f t="shared" si="7"/>
        <v>0.2725</v>
      </c>
      <c r="U9" s="1"/>
      <c r="V9" s="1">
        <f aca="true" t="shared" si="16" ref="V9:V72">V8+1</f>
        <v>3</v>
      </c>
      <c r="W9" s="4">
        <f t="shared" si="9"/>
        <v>0.4292194451923592</v>
      </c>
      <c r="X9" s="4">
        <f t="shared" si="10"/>
        <v>3.03630734680101</v>
      </c>
      <c r="Y9" s="4">
        <f t="shared" si="11"/>
        <v>1.1603852279623652</v>
      </c>
      <c r="Z9" s="4">
        <f t="shared" si="12"/>
        <v>465.6398477373469</v>
      </c>
      <c r="AA9" s="4">
        <f t="shared" si="13"/>
        <v>0.7601282705566259</v>
      </c>
      <c r="AB9" s="4">
        <f t="shared" si="14"/>
        <v>1.8041147907771489</v>
      </c>
      <c r="AC9" s="4">
        <f t="shared" si="15"/>
        <v>0.2725</v>
      </c>
    </row>
    <row r="10" spans="1:29" ht="12.75">
      <c r="A10" s="1">
        <v>1948.2</v>
      </c>
      <c r="B10" s="2">
        <v>1644.637</v>
      </c>
      <c r="C10" s="2">
        <v>16.254</v>
      </c>
      <c r="D10" s="2">
        <v>174.3</v>
      </c>
      <c r="E10" s="2">
        <v>42.2</v>
      </c>
      <c r="F10" s="2">
        <v>58296</v>
      </c>
      <c r="G10" s="2">
        <f t="shared" si="0"/>
        <v>49.0901282493916</v>
      </c>
      <c r="H10" s="2">
        <v>1.1</v>
      </c>
      <c r="I10" s="2">
        <v>102915.33333333333</v>
      </c>
      <c r="J10" s="2">
        <f t="shared" si="1"/>
        <v>0.5331728469467579</v>
      </c>
      <c r="K10" s="2">
        <v>114.3</v>
      </c>
      <c r="L10" s="2">
        <v>8</v>
      </c>
      <c r="M10" s="1"/>
      <c r="N10" s="3">
        <f t="shared" si="2"/>
        <v>300.1348536875258</v>
      </c>
      <c r="O10" s="3">
        <f t="shared" si="3"/>
        <v>158.2990805391249</v>
      </c>
      <c r="P10" s="3">
        <f t="shared" si="4"/>
        <v>803.418458683584</v>
      </c>
      <c r="Q10" s="3">
        <f t="shared" si="5"/>
        <v>465.62239620955046</v>
      </c>
      <c r="R10" s="3">
        <f t="shared" si="8"/>
        <v>0.8836763822163363</v>
      </c>
      <c r="S10" s="3">
        <f t="shared" si="6"/>
        <v>-70.88974906511771</v>
      </c>
      <c r="T10" s="3">
        <f t="shared" si="7"/>
        <v>0.275</v>
      </c>
      <c r="U10" s="1"/>
      <c r="V10" s="1">
        <f t="shared" si="16"/>
        <v>4</v>
      </c>
      <c r="W10" s="4">
        <f t="shared" si="9"/>
        <v>1.1020481475835595</v>
      </c>
      <c r="X10" s="4">
        <f t="shared" si="10"/>
        <v>1.0535546748411093</v>
      </c>
      <c r="Y10" s="4">
        <f t="shared" si="11"/>
        <v>1.5337623461832663</v>
      </c>
      <c r="Z10" s="4">
        <f t="shared" si="12"/>
        <v>465.62239620955046</v>
      </c>
      <c r="AA10" s="4">
        <f t="shared" si="13"/>
        <v>0.8836763822163363</v>
      </c>
      <c r="AB10" s="4">
        <f t="shared" si="14"/>
        <v>0.37420183846965926</v>
      </c>
      <c r="AC10" s="4">
        <f t="shared" si="15"/>
        <v>0.275</v>
      </c>
    </row>
    <row r="11" spans="1:29" ht="12.75" customHeight="1">
      <c r="A11" s="1">
        <v>1948.3</v>
      </c>
      <c r="B11" s="2">
        <v>1654.061</v>
      </c>
      <c r="C11" s="2">
        <v>16.556</v>
      </c>
      <c r="D11" s="2">
        <v>177.2</v>
      </c>
      <c r="E11" s="2">
        <v>43.1</v>
      </c>
      <c r="F11" s="2">
        <v>58645.666666666664</v>
      </c>
      <c r="G11" s="2">
        <f t="shared" si="0"/>
        <v>49.384576951038426</v>
      </c>
      <c r="H11" s="2">
        <v>1.15</v>
      </c>
      <c r="I11" s="2">
        <v>103249</v>
      </c>
      <c r="J11" s="2">
        <f t="shared" si="1"/>
        <v>0.5349014718351572</v>
      </c>
      <c r="K11" s="2">
        <v>114</v>
      </c>
      <c r="L11" s="2">
        <v>8.2</v>
      </c>
      <c r="M11" s="1"/>
      <c r="N11" s="3">
        <f t="shared" si="2"/>
        <v>299.62031781251414</v>
      </c>
      <c r="O11" s="3">
        <f t="shared" si="3"/>
        <v>158.24471370638634</v>
      </c>
      <c r="P11" s="3">
        <f t="shared" si="4"/>
        <v>803.6661469034427</v>
      </c>
      <c r="Q11" s="3">
        <f t="shared" si="5"/>
        <v>465.63391442251725</v>
      </c>
      <c r="R11" s="3">
        <f t="shared" si="8"/>
        <v>1.840954155547303</v>
      </c>
      <c r="S11" s="3">
        <f t="shared" si="6"/>
        <v>-70.26144196162787</v>
      </c>
      <c r="T11" s="3">
        <f t="shared" si="7"/>
        <v>0.2875</v>
      </c>
      <c r="U11" s="1"/>
      <c r="V11" s="1">
        <f t="shared" si="16"/>
        <v>5</v>
      </c>
      <c r="W11" s="4">
        <f t="shared" si="9"/>
        <v>-0.5145358750116316</v>
      </c>
      <c r="X11" s="4">
        <f t="shared" si="10"/>
        <v>-0.05436683273856602</v>
      </c>
      <c r="Y11" s="4">
        <f t="shared" si="11"/>
        <v>0.24768821985867362</v>
      </c>
      <c r="Z11" s="4">
        <f t="shared" si="12"/>
        <v>465.63391442251725</v>
      </c>
      <c r="AA11" s="4">
        <f t="shared" si="13"/>
        <v>1.840954155547303</v>
      </c>
      <c r="AB11" s="4">
        <f t="shared" si="14"/>
        <v>0.6283071034898455</v>
      </c>
      <c r="AC11" s="4">
        <f t="shared" si="15"/>
        <v>0.2875</v>
      </c>
    </row>
    <row r="12" spans="1:29" ht="12.75" customHeight="1">
      <c r="A12" s="1">
        <v>1948.4</v>
      </c>
      <c r="B12" s="2">
        <v>1657.988</v>
      </c>
      <c r="C12" s="2">
        <v>16.597</v>
      </c>
      <c r="D12" s="2">
        <v>178.1</v>
      </c>
      <c r="E12" s="2">
        <v>43.1</v>
      </c>
      <c r="F12" s="2">
        <v>58514.666666666664</v>
      </c>
      <c r="G12" s="2">
        <f t="shared" si="0"/>
        <v>49.274263948419545</v>
      </c>
      <c r="H12" s="2">
        <v>1.24</v>
      </c>
      <c r="I12" s="2">
        <v>103417.66666666667</v>
      </c>
      <c r="J12" s="2">
        <f t="shared" si="1"/>
        <v>0.5357752822183041</v>
      </c>
      <c r="K12" s="2">
        <v>113.6</v>
      </c>
      <c r="L12" s="2">
        <v>8.3</v>
      </c>
      <c r="M12" s="1"/>
      <c r="N12" s="3">
        <f t="shared" si="2"/>
        <v>299.7163689570768</v>
      </c>
      <c r="O12" s="3">
        <f t="shared" si="3"/>
        <v>157.8341496384854</v>
      </c>
      <c r="P12" s="3">
        <f t="shared" si="4"/>
        <v>803.7400553447077</v>
      </c>
      <c r="Q12" s="3">
        <f t="shared" si="5"/>
        <v>464.89556910127055</v>
      </c>
      <c r="R12" s="3">
        <f t="shared" si="8"/>
        <v>0.24733822520954796</v>
      </c>
      <c r="S12" s="3">
        <f t="shared" si="6"/>
        <v>-69.29664413360295</v>
      </c>
      <c r="T12" s="3">
        <f t="shared" si="7"/>
        <v>0.31</v>
      </c>
      <c r="U12" s="1"/>
      <c r="V12" s="1">
        <f t="shared" si="16"/>
        <v>6</v>
      </c>
      <c r="W12" s="4">
        <f t="shared" si="9"/>
        <v>0.09605114456263664</v>
      </c>
      <c r="X12" s="4">
        <f t="shared" si="10"/>
        <v>-0.41056406790093547</v>
      </c>
      <c r="Y12" s="4">
        <f t="shared" si="11"/>
        <v>0.07390844126496177</v>
      </c>
      <c r="Z12" s="4">
        <f t="shared" si="12"/>
        <v>464.89556910127055</v>
      </c>
      <c r="AA12" s="4">
        <f t="shared" si="13"/>
        <v>0.24733822520954796</v>
      </c>
      <c r="AB12" s="4">
        <f t="shared" si="14"/>
        <v>0.9647978280249134</v>
      </c>
      <c r="AC12" s="4">
        <f t="shared" si="15"/>
        <v>0.31</v>
      </c>
    </row>
    <row r="13" spans="1:29" ht="12.75" customHeight="1">
      <c r="A13" s="1">
        <v>1949.1</v>
      </c>
      <c r="B13" s="2">
        <v>1633.249</v>
      </c>
      <c r="C13" s="2">
        <v>16.531</v>
      </c>
      <c r="D13" s="2">
        <v>177</v>
      </c>
      <c r="E13" s="2">
        <v>40.5</v>
      </c>
      <c r="F13" s="2">
        <v>58142</v>
      </c>
      <c r="G13" s="2">
        <f t="shared" si="0"/>
        <v>48.9604473150152</v>
      </c>
      <c r="H13" s="2">
        <v>1.27</v>
      </c>
      <c r="I13" s="2">
        <v>103584.33333333333</v>
      </c>
      <c r="J13" s="2">
        <f t="shared" si="1"/>
        <v>0.5366387312135085</v>
      </c>
      <c r="K13" s="2">
        <v>113.5</v>
      </c>
      <c r="L13" s="2">
        <v>8.3</v>
      </c>
      <c r="M13" s="1"/>
      <c r="N13" s="3">
        <f t="shared" si="2"/>
        <v>299.3342491168955</v>
      </c>
      <c r="O13" s="3">
        <f t="shared" si="3"/>
        <v>151.84947327076196</v>
      </c>
      <c r="P13" s="3">
        <f t="shared" si="4"/>
        <v>802.0756726110537</v>
      </c>
      <c r="Q13" s="3">
        <f t="shared" si="5"/>
        <v>464.0075590097796</v>
      </c>
      <c r="R13" s="3">
        <f t="shared" si="8"/>
        <v>-0.39845500677064827</v>
      </c>
      <c r="S13" s="3">
        <f t="shared" si="6"/>
        <v>-68.89818912683226</v>
      </c>
      <c r="T13" s="3">
        <f t="shared" si="7"/>
        <v>0.3175</v>
      </c>
      <c r="U13" s="1"/>
      <c r="V13" s="1">
        <f t="shared" si="16"/>
        <v>7</v>
      </c>
      <c r="W13" s="4">
        <f t="shared" si="9"/>
        <v>-0.3821198401813035</v>
      </c>
      <c r="X13" s="4">
        <f t="shared" si="10"/>
        <v>-5.984676367723438</v>
      </c>
      <c r="Y13" s="4">
        <f t="shared" si="11"/>
        <v>-1.6643827336539516</v>
      </c>
      <c r="Z13" s="4">
        <f t="shared" si="12"/>
        <v>464.0075590097796</v>
      </c>
      <c r="AA13" s="4">
        <f t="shared" si="13"/>
        <v>-0.39845500677064827</v>
      </c>
      <c r="AB13" s="4">
        <f t="shared" si="14"/>
        <v>0.3984550067706891</v>
      </c>
      <c r="AC13" s="4">
        <f t="shared" si="15"/>
        <v>0.3175</v>
      </c>
    </row>
    <row r="14" spans="1:29" ht="12.75">
      <c r="A14" s="1">
        <v>1949.2</v>
      </c>
      <c r="B14" s="2">
        <v>1628.439</v>
      </c>
      <c r="C14" s="2">
        <v>16.35</v>
      </c>
      <c r="D14" s="2">
        <v>178.6</v>
      </c>
      <c r="E14" s="2">
        <v>39.2</v>
      </c>
      <c r="F14" s="2">
        <v>57490.333333333336</v>
      </c>
      <c r="G14" s="2">
        <f t="shared" si="0"/>
        <v>48.41168924855232</v>
      </c>
      <c r="H14" s="2">
        <v>1.27</v>
      </c>
      <c r="I14" s="2">
        <v>103838</v>
      </c>
      <c r="J14" s="2">
        <f t="shared" si="1"/>
        <v>0.5379529005842095</v>
      </c>
      <c r="K14" s="2">
        <v>113.1</v>
      </c>
      <c r="L14" s="2">
        <v>8.3</v>
      </c>
      <c r="M14" s="1"/>
      <c r="N14" s="3">
        <f t="shared" si="2"/>
        <v>301.090503913432</v>
      </c>
      <c r="O14" s="3">
        <f t="shared" si="3"/>
        <v>149.4433117488338</v>
      </c>
      <c r="P14" s="3">
        <f t="shared" si="4"/>
        <v>801.5361434266674</v>
      </c>
      <c r="Q14" s="3">
        <f t="shared" si="5"/>
        <v>462.2827763131928</v>
      </c>
      <c r="R14" s="3">
        <f t="shared" si="8"/>
        <v>-1.1009508727612527</v>
      </c>
      <c r="S14" s="3">
        <f t="shared" si="6"/>
        <v>-67.79723825407102</v>
      </c>
      <c r="T14" s="3">
        <f t="shared" si="7"/>
        <v>0.3175</v>
      </c>
      <c r="U14" s="1"/>
      <c r="V14" s="1">
        <f t="shared" si="16"/>
        <v>8</v>
      </c>
      <c r="W14" s="4">
        <f t="shared" si="9"/>
        <v>1.7562547965364956</v>
      </c>
      <c r="X14" s="4">
        <f t="shared" si="10"/>
        <v>-2.406161521928169</v>
      </c>
      <c r="Y14" s="4">
        <f t="shared" si="11"/>
        <v>-0.5395291843863106</v>
      </c>
      <c r="Z14" s="4">
        <f t="shared" si="12"/>
        <v>462.2827763131928</v>
      </c>
      <c r="AA14" s="4">
        <f t="shared" si="13"/>
        <v>-1.1009508727612527</v>
      </c>
      <c r="AB14" s="4">
        <f t="shared" si="14"/>
        <v>1.1009508727612456</v>
      </c>
      <c r="AC14" s="4">
        <f t="shared" si="15"/>
        <v>0.3175</v>
      </c>
    </row>
    <row r="15" spans="1:29" ht="12.75" customHeight="1">
      <c r="A15" s="1">
        <v>1949.3</v>
      </c>
      <c r="B15" s="2">
        <v>1646.698</v>
      </c>
      <c r="C15" s="2">
        <v>16.256</v>
      </c>
      <c r="D15" s="2">
        <v>178</v>
      </c>
      <c r="E15" s="2">
        <v>38.6</v>
      </c>
      <c r="F15" s="2">
        <v>57390.333333333336</v>
      </c>
      <c r="G15" s="2">
        <f t="shared" si="0"/>
        <v>48.32748084960661</v>
      </c>
      <c r="H15" s="2">
        <v>1.1433333333333333</v>
      </c>
      <c r="I15" s="2">
        <v>104127.33333333333</v>
      </c>
      <c r="J15" s="2">
        <f t="shared" si="1"/>
        <v>0.5394518480398843</v>
      </c>
      <c r="K15" s="2">
        <v>112.7</v>
      </c>
      <c r="L15" s="2">
        <v>8.4</v>
      </c>
      <c r="M15" s="1"/>
      <c r="N15" s="3">
        <f t="shared" si="2"/>
        <v>301.0523230101362</v>
      </c>
      <c r="O15" s="3">
        <f t="shared" si="3"/>
        <v>148.19919562800618</v>
      </c>
      <c r="P15" s="3">
        <f t="shared" si="4"/>
        <v>802.3729100878251</v>
      </c>
      <c r="Q15" s="3">
        <f t="shared" si="5"/>
        <v>461.4761346813758</v>
      </c>
      <c r="R15" s="3">
        <f t="shared" si="8"/>
        <v>-0.5765825947191328</v>
      </c>
      <c r="S15" s="3">
        <f t="shared" si="6"/>
        <v>-66.02303655468035</v>
      </c>
      <c r="T15" s="3">
        <f t="shared" si="7"/>
        <v>0.28583333333333333</v>
      </c>
      <c r="U15" s="1"/>
      <c r="V15" s="1">
        <f t="shared" si="16"/>
        <v>9</v>
      </c>
      <c r="W15" s="4">
        <f t="shared" si="9"/>
        <v>-0.03818090329576762</v>
      </c>
      <c r="X15" s="4">
        <f t="shared" si="10"/>
        <v>-1.2441161208276128</v>
      </c>
      <c r="Y15" s="4">
        <f t="shared" si="11"/>
        <v>0.8367666611576396</v>
      </c>
      <c r="Z15" s="4">
        <f t="shared" si="12"/>
        <v>461.4761346813758</v>
      </c>
      <c r="AA15" s="4">
        <f t="shared" si="13"/>
        <v>-0.5765825947191328</v>
      </c>
      <c r="AB15" s="4">
        <f t="shared" si="14"/>
        <v>1.774201699390673</v>
      </c>
      <c r="AC15" s="4">
        <f t="shared" si="15"/>
        <v>0.28583333333333333</v>
      </c>
    </row>
    <row r="16" spans="1:29" ht="12.75">
      <c r="A16" s="1">
        <v>1949.4</v>
      </c>
      <c r="B16" s="2">
        <v>1629.911</v>
      </c>
      <c r="C16" s="2">
        <v>16.272</v>
      </c>
      <c r="D16" s="2">
        <v>180.4</v>
      </c>
      <c r="E16" s="2">
        <v>39.9</v>
      </c>
      <c r="F16" s="2">
        <v>57707.666666666664</v>
      </c>
      <c r="G16" s="2">
        <f t="shared" si="0"/>
        <v>48.59470216892766</v>
      </c>
      <c r="H16" s="2">
        <v>1.1766666666666667</v>
      </c>
      <c r="I16" s="2">
        <v>104427.66666666667</v>
      </c>
      <c r="J16" s="2">
        <f t="shared" si="1"/>
        <v>0.5410077831292428</v>
      </c>
      <c r="K16" s="2">
        <v>112.8</v>
      </c>
      <c r="L16" s="2">
        <v>8.4</v>
      </c>
      <c r="M16" s="1"/>
      <c r="N16" s="3">
        <f t="shared" si="2"/>
        <v>302.0052382000938</v>
      </c>
      <c r="O16" s="3">
        <f t="shared" si="3"/>
        <v>151.1252098268232</v>
      </c>
      <c r="P16" s="3">
        <f t="shared" si="4"/>
        <v>801.060230476173</v>
      </c>
      <c r="Q16" s="3">
        <f t="shared" si="5"/>
        <v>461.82822828492334</v>
      </c>
      <c r="R16" s="3">
        <f t="shared" si="8"/>
        <v>0.09837679101325492</v>
      </c>
      <c r="S16" s="3">
        <f t="shared" si="6"/>
        <v>-66.12141334569361</v>
      </c>
      <c r="T16" s="3">
        <f t="shared" si="7"/>
        <v>0.2941666666666667</v>
      </c>
      <c r="U16" s="1"/>
      <c r="V16" s="1">
        <f t="shared" si="16"/>
        <v>10</v>
      </c>
      <c r="W16" s="4">
        <f t="shared" si="9"/>
        <v>0.9529151899575936</v>
      </c>
      <c r="X16" s="4">
        <f t="shared" si="10"/>
        <v>2.926014198817029</v>
      </c>
      <c r="Y16" s="4">
        <f t="shared" si="11"/>
        <v>-1.3126796116520154</v>
      </c>
      <c r="Z16" s="4">
        <f t="shared" si="12"/>
        <v>461.82822828492334</v>
      </c>
      <c r="AA16" s="4">
        <f t="shared" si="13"/>
        <v>0.09837679101325492</v>
      </c>
      <c r="AB16" s="4">
        <f t="shared" si="14"/>
        <v>-0.09837679101326557</v>
      </c>
      <c r="AC16" s="4">
        <f t="shared" si="15"/>
        <v>0.2941666666666667</v>
      </c>
    </row>
    <row r="17" spans="1:29" ht="12.75">
      <c r="A17" s="1">
        <v>1950.1</v>
      </c>
      <c r="B17" s="2">
        <v>1696.765</v>
      </c>
      <c r="C17" s="2">
        <v>16.222</v>
      </c>
      <c r="D17" s="2">
        <v>183.1</v>
      </c>
      <c r="E17" s="2">
        <v>42.3</v>
      </c>
      <c r="F17" s="2">
        <v>57704.666666666664</v>
      </c>
      <c r="G17" s="2">
        <f t="shared" si="0"/>
        <v>48.59217591695929</v>
      </c>
      <c r="H17" s="2">
        <v>1.2033333333333336</v>
      </c>
      <c r="I17" s="2">
        <v>104733.33333333333</v>
      </c>
      <c r="J17" s="2">
        <f t="shared" si="1"/>
        <v>0.5425913485864476</v>
      </c>
      <c r="K17" s="2">
        <v>113.3</v>
      </c>
      <c r="L17" s="2">
        <v>8.6</v>
      </c>
      <c r="M17" s="1"/>
      <c r="N17" s="3">
        <f t="shared" si="2"/>
        <v>303.50629292837635</v>
      </c>
      <c r="O17" s="3">
        <f t="shared" si="3"/>
        <v>156.9817563655531</v>
      </c>
      <c r="P17" s="3">
        <f t="shared" si="4"/>
        <v>804.7877599226478</v>
      </c>
      <c r="Q17" s="3">
        <f t="shared" si="5"/>
        <v>461.97303338806137</v>
      </c>
      <c r="R17" s="3">
        <f t="shared" si="8"/>
        <v>-0.3077493658050656</v>
      </c>
      <c r="S17" s="3">
        <f t="shared" si="6"/>
        <v>-63.4606142388691</v>
      </c>
      <c r="T17" s="3">
        <f t="shared" si="7"/>
        <v>0.3008333333333334</v>
      </c>
      <c r="U17" s="1"/>
      <c r="V17" s="1">
        <f t="shared" si="16"/>
        <v>11</v>
      </c>
      <c r="W17" s="4">
        <f t="shared" si="9"/>
        <v>1.5010547282825542</v>
      </c>
      <c r="X17" s="4">
        <f t="shared" si="10"/>
        <v>5.856546538729901</v>
      </c>
      <c r="Y17" s="4">
        <f t="shared" si="11"/>
        <v>3.727529446474705</v>
      </c>
      <c r="Z17" s="4">
        <f t="shared" si="12"/>
        <v>461.97303338806137</v>
      </c>
      <c r="AA17" s="4">
        <f t="shared" si="13"/>
        <v>-0.3077493658050656</v>
      </c>
      <c r="AB17" s="4">
        <f t="shared" si="14"/>
        <v>2.6607991068245127</v>
      </c>
      <c r="AC17" s="4">
        <f t="shared" si="15"/>
        <v>0.3008333333333334</v>
      </c>
    </row>
    <row r="18" spans="1:29" ht="12.75">
      <c r="A18" s="1">
        <v>1950.2</v>
      </c>
      <c r="B18" s="2">
        <v>1747.322</v>
      </c>
      <c r="C18" s="2">
        <v>16.286</v>
      </c>
      <c r="D18" s="2">
        <v>187</v>
      </c>
      <c r="E18" s="2">
        <v>47</v>
      </c>
      <c r="F18" s="2">
        <v>58761.333333333336</v>
      </c>
      <c r="G18" s="2">
        <f t="shared" si="0"/>
        <v>49.481977999152306</v>
      </c>
      <c r="H18" s="2">
        <v>1.2533333333333332</v>
      </c>
      <c r="I18" s="2">
        <v>105020.33333333333</v>
      </c>
      <c r="J18" s="2">
        <f t="shared" si="1"/>
        <v>0.5440782077561895</v>
      </c>
      <c r="K18" s="2">
        <v>113.6</v>
      </c>
      <c r="L18" s="2">
        <v>8.7</v>
      </c>
      <c r="M18" s="1"/>
      <c r="N18" s="3">
        <f t="shared" si="2"/>
        <v>304.94650520112305</v>
      </c>
      <c r="O18" s="3">
        <f t="shared" si="3"/>
        <v>166.85040368667026</v>
      </c>
      <c r="P18" s="3">
        <f t="shared" si="4"/>
        <v>807.4501887321774</v>
      </c>
      <c r="Q18" s="3">
        <f t="shared" si="5"/>
        <v>463.7784120956467</v>
      </c>
      <c r="R18" s="3">
        <f t="shared" si="8"/>
        <v>0.39374973967865046</v>
      </c>
      <c r="S18" s="3">
        <f t="shared" si="6"/>
        <v>-62.698281738440166</v>
      </c>
      <c r="T18" s="3">
        <f t="shared" si="7"/>
        <v>0.3133333333333333</v>
      </c>
      <c r="U18" s="1"/>
      <c r="V18" s="1">
        <f t="shared" si="16"/>
        <v>12</v>
      </c>
      <c r="W18" s="4">
        <f t="shared" si="9"/>
        <v>1.4402122727466917</v>
      </c>
      <c r="X18" s="4">
        <f t="shared" si="10"/>
        <v>9.868647321117152</v>
      </c>
      <c r="Y18" s="4">
        <f t="shared" si="11"/>
        <v>2.662428809529615</v>
      </c>
      <c r="Z18" s="4">
        <f t="shared" si="12"/>
        <v>463.7784120956467</v>
      </c>
      <c r="AA18" s="4">
        <f t="shared" si="13"/>
        <v>0.39374973967865046</v>
      </c>
      <c r="AB18" s="4">
        <f t="shared" si="14"/>
        <v>0.7623325004289327</v>
      </c>
      <c r="AC18" s="4">
        <f t="shared" si="15"/>
        <v>0.3133333333333333</v>
      </c>
    </row>
    <row r="19" spans="1:29" ht="12.75">
      <c r="A19" s="1">
        <v>1950.3</v>
      </c>
      <c r="B19" s="2">
        <v>1815.845</v>
      </c>
      <c r="C19" s="2">
        <v>16.63</v>
      </c>
      <c r="D19" s="2">
        <v>200.7</v>
      </c>
      <c r="E19" s="2">
        <v>52</v>
      </c>
      <c r="F19" s="2">
        <v>59457.666666666664</v>
      </c>
      <c r="G19" s="2">
        <f t="shared" si="0"/>
        <v>50.0683491504776</v>
      </c>
      <c r="H19" s="2">
        <v>1.32</v>
      </c>
      <c r="I19" s="2">
        <v>105248.33333333333</v>
      </c>
      <c r="J19" s="2">
        <f t="shared" si="1"/>
        <v>0.5452594059816293</v>
      </c>
      <c r="K19" s="2">
        <v>114.1</v>
      </c>
      <c r="L19" s="2">
        <v>8.9</v>
      </c>
      <c r="M19" s="1"/>
      <c r="N19" s="3">
        <f t="shared" si="2"/>
        <v>309.70965858779556</v>
      </c>
      <c r="O19" s="3">
        <f t="shared" si="3"/>
        <v>174.65290486570905</v>
      </c>
      <c r="P19" s="3">
        <f t="shared" si="4"/>
        <v>811.0799826376106</v>
      </c>
      <c r="Q19" s="3">
        <f t="shared" si="5"/>
        <v>465.1787749127458</v>
      </c>
      <c r="R19" s="3">
        <f t="shared" si="8"/>
        <v>2.0902450159896446</v>
      </c>
      <c r="S19" s="3">
        <f t="shared" si="6"/>
        <v>-62.5157016466742</v>
      </c>
      <c r="T19" s="3">
        <f t="shared" si="7"/>
        <v>0.33</v>
      </c>
      <c r="U19" s="1"/>
      <c r="V19" s="1">
        <f t="shared" si="16"/>
        <v>13</v>
      </c>
      <c r="W19" s="4">
        <f t="shared" si="9"/>
        <v>4.7631533866725135</v>
      </c>
      <c r="X19" s="4">
        <f t="shared" si="10"/>
        <v>7.802501179038785</v>
      </c>
      <c r="Y19" s="4">
        <f t="shared" si="11"/>
        <v>3.629793905433189</v>
      </c>
      <c r="Z19" s="4">
        <f t="shared" si="12"/>
        <v>465.1787749127458</v>
      </c>
      <c r="AA19" s="4">
        <f t="shared" si="13"/>
        <v>2.0902450159896446</v>
      </c>
      <c r="AB19" s="4">
        <f t="shared" si="14"/>
        <v>0.18258009176596346</v>
      </c>
      <c r="AC19" s="4">
        <f t="shared" si="15"/>
        <v>0.33</v>
      </c>
    </row>
    <row r="20" spans="1:29" ht="12.75">
      <c r="A20" s="1">
        <v>1950.4</v>
      </c>
      <c r="B20" s="2">
        <v>1848.928</v>
      </c>
      <c r="C20" s="2">
        <v>16.95</v>
      </c>
      <c r="D20" s="2">
        <v>198.1</v>
      </c>
      <c r="E20" s="2">
        <v>51.9</v>
      </c>
      <c r="F20" s="2">
        <v>59643</v>
      </c>
      <c r="G20" s="2">
        <f t="shared" si="0"/>
        <v>50.224415383190326</v>
      </c>
      <c r="H20" s="2">
        <v>1.4366666666666668</v>
      </c>
      <c r="I20" s="2">
        <v>104982.33333333333</v>
      </c>
      <c r="J20" s="2">
        <f t="shared" si="1"/>
        <v>0.543881341385283</v>
      </c>
      <c r="K20" s="2">
        <v>114.2</v>
      </c>
      <c r="L20" s="2">
        <v>9.1</v>
      </c>
      <c r="M20" s="1"/>
      <c r="N20" s="3">
        <f t="shared" si="2"/>
        <v>306.75282982499266</v>
      </c>
      <c r="O20" s="3">
        <f t="shared" si="3"/>
        <v>172.8075134717264</v>
      </c>
      <c r="P20" s="3">
        <f t="shared" si="4"/>
        <v>813.1385469033276</v>
      </c>
      <c r="Q20" s="3">
        <f t="shared" si="5"/>
        <v>465.8306560282563</v>
      </c>
      <c r="R20" s="3">
        <f t="shared" si="8"/>
        <v>1.9059540621622961</v>
      </c>
      <c r="S20" s="3">
        <f t="shared" si="6"/>
        <v>-62.19934203036549</v>
      </c>
      <c r="T20" s="3">
        <f t="shared" si="7"/>
        <v>0.3591666666666667</v>
      </c>
      <c r="U20" s="1"/>
      <c r="V20" s="1">
        <f t="shared" si="16"/>
        <v>14</v>
      </c>
      <c r="W20" s="4">
        <f t="shared" si="9"/>
        <v>-2.9568287628028997</v>
      </c>
      <c r="X20" s="4">
        <f t="shared" si="10"/>
        <v>-1.845391393982652</v>
      </c>
      <c r="Y20" s="4">
        <f t="shared" si="11"/>
        <v>2.0585642657169956</v>
      </c>
      <c r="Z20" s="4">
        <f t="shared" si="12"/>
        <v>465.8306560282563</v>
      </c>
      <c r="AA20" s="4">
        <f t="shared" si="13"/>
        <v>1.9059540621622961</v>
      </c>
      <c r="AB20" s="4">
        <f t="shared" si="14"/>
        <v>0.31635961630870923</v>
      </c>
      <c r="AC20" s="4">
        <f t="shared" si="15"/>
        <v>0.3591666666666667</v>
      </c>
    </row>
    <row r="21" spans="1:29" ht="12.75">
      <c r="A21" s="1">
        <v>1951.1</v>
      </c>
      <c r="B21" s="2">
        <v>1871.311</v>
      </c>
      <c r="C21" s="2">
        <v>17.582</v>
      </c>
      <c r="D21" s="2">
        <v>209.4</v>
      </c>
      <c r="E21" s="2">
        <v>51.7</v>
      </c>
      <c r="F21" s="2">
        <v>59899.333333333336</v>
      </c>
      <c r="G21" s="2">
        <f t="shared" si="0"/>
        <v>50.440269579154496</v>
      </c>
      <c r="H21" s="2">
        <v>1.4666666666666666</v>
      </c>
      <c r="I21" s="2">
        <v>104692.33333333333</v>
      </c>
      <c r="J21" s="2">
        <f t="shared" si="1"/>
        <v>0.5423789401336273</v>
      </c>
      <c r="K21" s="2">
        <v>114.3</v>
      </c>
      <c r="L21" s="2">
        <v>9.4</v>
      </c>
      <c r="M21" s="1"/>
      <c r="N21" s="3">
        <f t="shared" si="2"/>
        <v>308.9161017304461</v>
      </c>
      <c r="O21" s="3">
        <f t="shared" si="3"/>
        <v>169.03725003824078</v>
      </c>
      <c r="P21" s="3">
        <f t="shared" si="4"/>
        <v>814.6184904029923</v>
      </c>
      <c r="Q21" s="3">
        <f t="shared" si="5"/>
        <v>466.62366107431626</v>
      </c>
      <c r="R21" s="3">
        <f t="shared" si="8"/>
        <v>3.660781760252796</v>
      </c>
      <c r="S21" s="3">
        <f t="shared" si="6"/>
        <v>-62.616596215302856</v>
      </c>
      <c r="T21" s="3">
        <f t="shared" si="7"/>
        <v>0.36666666666666664</v>
      </c>
      <c r="U21" s="1"/>
      <c r="V21" s="1">
        <f t="shared" si="16"/>
        <v>15</v>
      </c>
      <c r="W21" s="4">
        <f t="shared" si="9"/>
        <v>2.1632719054534277</v>
      </c>
      <c r="X21" s="4">
        <f t="shared" si="10"/>
        <v>-3.77026343348561</v>
      </c>
      <c r="Y21" s="4">
        <f t="shared" si="11"/>
        <v>1.4799434996647278</v>
      </c>
      <c r="Z21" s="4">
        <f t="shared" si="12"/>
        <v>466.62366107431626</v>
      </c>
      <c r="AA21" s="4">
        <f t="shared" si="13"/>
        <v>3.660781760252796</v>
      </c>
      <c r="AB21" s="4">
        <f t="shared" si="14"/>
        <v>-0.417254184937363</v>
      </c>
      <c r="AC21" s="4">
        <f t="shared" si="15"/>
        <v>0.36666666666666664</v>
      </c>
    </row>
    <row r="22" spans="1:29" ht="12.75">
      <c r="A22" s="1">
        <v>1951.2</v>
      </c>
      <c r="B22" s="2">
        <v>1903.118</v>
      </c>
      <c r="C22" s="2">
        <v>17.69</v>
      </c>
      <c r="D22" s="2">
        <v>205.1</v>
      </c>
      <c r="E22" s="2">
        <v>50.1</v>
      </c>
      <c r="F22" s="2">
        <v>59899</v>
      </c>
      <c r="G22" s="2">
        <f t="shared" si="0"/>
        <v>50.439988884491335</v>
      </c>
      <c r="H22" s="2">
        <v>1.59</v>
      </c>
      <c r="I22" s="2">
        <v>104506.66666666667</v>
      </c>
      <c r="J22" s="2">
        <f t="shared" si="1"/>
        <v>0.5414170579529697</v>
      </c>
      <c r="K22" s="2">
        <v>114.3</v>
      </c>
      <c r="L22" s="2">
        <v>9.5</v>
      </c>
      <c r="M22" s="1"/>
      <c r="N22" s="3">
        <f t="shared" si="2"/>
        <v>306.40635520882375</v>
      </c>
      <c r="O22" s="3">
        <f t="shared" si="3"/>
        <v>165.45868951007216</v>
      </c>
      <c r="P22" s="3">
        <f t="shared" si="4"/>
        <v>816.4814267912174</v>
      </c>
      <c r="Q22" s="3">
        <f t="shared" si="5"/>
        <v>466.80060707200556</v>
      </c>
      <c r="R22" s="3">
        <f t="shared" si="8"/>
        <v>0.6123856742707101</v>
      </c>
      <c r="S22" s="3">
        <f t="shared" si="6"/>
        <v>-62.170770956519874</v>
      </c>
      <c r="T22" s="3">
        <f t="shared" si="7"/>
        <v>0.3975</v>
      </c>
      <c r="U22" s="1"/>
      <c r="V22" s="1">
        <f t="shared" si="16"/>
        <v>16</v>
      </c>
      <c r="W22" s="4">
        <f t="shared" si="9"/>
        <v>-2.5097465216223327</v>
      </c>
      <c r="X22" s="4">
        <f t="shared" si="10"/>
        <v>-3.578560528168623</v>
      </c>
      <c r="Y22" s="4">
        <f t="shared" si="11"/>
        <v>1.86293638822508</v>
      </c>
      <c r="Z22" s="4">
        <f t="shared" si="12"/>
        <v>466.80060707200556</v>
      </c>
      <c r="AA22" s="4">
        <f t="shared" si="13"/>
        <v>0.6123856742707101</v>
      </c>
      <c r="AB22" s="4">
        <f t="shared" si="14"/>
        <v>0.44582525878298185</v>
      </c>
      <c r="AC22" s="4">
        <f t="shared" si="15"/>
        <v>0.3975</v>
      </c>
    </row>
    <row r="23" spans="1:29" ht="12.75">
      <c r="A23" s="1">
        <v>1951.3</v>
      </c>
      <c r="B23" s="2">
        <v>1941.109</v>
      </c>
      <c r="C23" s="2">
        <v>17.7</v>
      </c>
      <c r="D23" s="2">
        <v>207.8</v>
      </c>
      <c r="E23" s="2">
        <v>49.6</v>
      </c>
      <c r="F23" s="2">
        <v>59954.333333333336</v>
      </c>
      <c r="G23" s="2">
        <f t="shared" si="0"/>
        <v>50.48658419857463</v>
      </c>
      <c r="H23" s="2">
        <v>1.7033333333333336</v>
      </c>
      <c r="I23" s="2">
        <v>104542.66666666667</v>
      </c>
      <c r="J23" s="2">
        <f t="shared" si="1"/>
        <v>0.5416035629359338</v>
      </c>
      <c r="K23" s="2">
        <v>113.6</v>
      </c>
      <c r="L23" s="2">
        <v>9.7</v>
      </c>
      <c r="M23" s="1"/>
      <c r="N23" s="3">
        <f t="shared" si="2"/>
        <v>307.623241795351</v>
      </c>
      <c r="O23" s="3">
        <f t="shared" si="3"/>
        <v>164.36471730192648</v>
      </c>
      <c r="P23" s="3">
        <f t="shared" si="4"/>
        <v>818.4235717080751</v>
      </c>
      <c r="Q23" s="3">
        <f t="shared" si="5"/>
        <v>466.2441940720556</v>
      </c>
      <c r="R23" s="3">
        <f t="shared" si="8"/>
        <v>0.05651314080892256</v>
      </c>
      <c r="S23" s="3">
        <f t="shared" si="6"/>
        <v>-60.143875407044646</v>
      </c>
      <c r="T23" s="3">
        <f t="shared" si="7"/>
        <v>0.4258333333333334</v>
      </c>
      <c r="U23" s="1"/>
      <c r="V23" s="1">
        <f t="shared" si="16"/>
        <v>17</v>
      </c>
      <c r="W23" s="4">
        <f t="shared" si="9"/>
        <v>1.2168865865272664</v>
      </c>
      <c r="X23" s="4">
        <f t="shared" si="10"/>
        <v>-1.0939722081456864</v>
      </c>
      <c r="Y23" s="4">
        <f t="shared" si="11"/>
        <v>1.9421449168577283</v>
      </c>
      <c r="Z23" s="4">
        <f t="shared" si="12"/>
        <v>466.2441940720556</v>
      </c>
      <c r="AA23" s="4">
        <f t="shared" si="13"/>
        <v>0.05651314080892256</v>
      </c>
      <c r="AB23" s="4">
        <f t="shared" si="14"/>
        <v>2.0268955494752277</v>
      </c>
      <c r="AC23" s="4">
        <f t="shared" si="15"/>
        <v>0.4258333333333334</v>
      </c>
    </row>
    <row r="24" spans="1:29" ht="12.75">
      <c r="A24" s="1">
        <v>1951.4</v>
      </c>
      <c r="B24" s="2">
        <v>1944.447</v>
      </c>
      <c r="C24" s="2">
        <v>17.896</v>
      </c>
      <c r="D24" s="2">
        <v>211.8</v>
      </c>
      <c r="E24" s="2">
        <v>49.6</v>
      </c>
      <c r="F24" s="2">
        <v>60114.333333333336</v>
      </c>
      <c r="G24" s="2">
        <f t="shared" si="0"/>
        <v>50.621317636887774</v>
      </c>
      <c r="H24" s="2">
        <v>1.71</v>
      </c>
      <c r="I24" s="2">
        <v>104746.66666666667</v>
      </c>
      <c r="J24" s="2">
        <f t="shared" si="1"/>
        <v>0.542660424506064</v>
      </c>
      <c r="K24" s="2">
        <v>113.6</v>
      </c>
      <c r="L24" s="2">
        <v>9.8</v>
      </c>
      <c r="M24" s="1"/>
      <c r="N24" s="3">
        <f t="shared" si="2"/>
        <v>308.2336732886349</v>
      </c>
      <c r="O24" s="3">
        <f t="shared" si="3"/>
        <v>163.0685133449925</v>
      </c>
      <c r="P24" s="3">
        <f t="shared" si="4"/>
        <v>818.4004420767108</v>
      </c>
      <c r="Q24" s="3">
        <f t="shared" si="5"/>
        <v>466.315762895021</v>
      </c>
      <c r="R24" s="3">
        <f t="shared" si="8"/>
        <v>1.1012584608045106</v>
      </c>
      <c r="S24" s="3">
        <f t="shared" si="6"/>
        <v>-60.21948385113022</v>
      </c>
      <c r="T24" s="3">
        <f t="shared" si="7"/>
        <v>0.4275</v>
      </c>
      <c r="U24" s="1"/>
      <c r="V24" s="1">
        <f t="shared" si="16"/>
        <v>18</v>
      </c>
      <c r="W24" s="4">
        <f t="shared" si="9"/>
        <v>0.6104314932838975</v>
      </c>
      <c r="X24" s="4">
        <f t="shared" si="10"/>
        <v>-1.2962039569339652</v>
      </c>
      <c r="Y24" s="4">
        <f t="shared" si="11"/>
        <v>-0.023129631364326997</v>
      </c>
      <c r="Z24" s="4">
        <f t="shared" si="12"/>
        <v>466.315762895021</v>
      </c>
      <c r="AA24" s="4">
        <f t="shared" si="13"/>
        <v>1.1012584608045106</v>
      </c>
      <c r="AB24" s="4">
        <f t="shared" si="14"/>
        <v>-0.07560844408557443</v>
      </c>
      <c r="AC24" s="4">
        <f t="shared" si="15"/>
        <v>0.4275</v>
      </c>
    </row>
    <row r="25" spans="1:29" ht="12.75">
      <c r="A25" s="1">
        <v>1952.1</v>
      </c>
      <c r="B25" s="2">
        <v>1964.67</v>
      </c>
      <c r="C25" s="2">
        <v>17.879</v>
      </c>
      <c r="D25" s="2">
        <v>213.1</v>
      </c>
      <c r="E25" s="2">
        <v>50.5</v>
      </c>
      <c r="F25" s="2">
        <v>60276.666666666664</v>
      </c>
      <c r="G25" s="2">
        <f t="shared" si="0"/>
        <v>50.75801593784297</v>
      </c>
      <c r="H25" s="2">
        <v>1.6666666666666667</v>
      </c>
      <c r="I25" s="2">
        <v>104863.33333333333</v>
      </c>
      <c r="J25" s="2">
        <f t="shared" si="1"/>
        <v>0.543264838802707</v>
      </c>
      <c r="K25" s="2">
        <v>114</v>
      </c>
      <c r="L25" s="2">
        <v>10</v>
      </c>
      <c r="M25" s="1"/>
      <c r="N25" s="3">
        <f t="shared" si="2"/>
        <v>308.82930446843045</v>
      </c>
      <c r="O25" s="3">
        <f t="shared" si="3"/>
        <v>164.85048418610472</v>
      </c>
      <c r="P25" s="3">
        <f t="shared" si="4"/>
        <v>819.3237916618159</v>
      </c>
      <c r="Q25" s="3">
        <f t="shared" si="5"/>
        <v>466.82561627191535</v>
      </c>
      <c r="R25" s="3">
        <f t="shared" si="8"/>
        <v>-0.09503844181453225</v>
      </c>
      <c r="S25" s="3">
        <f t="shared" si="6"/>
        <v>-58.104174677563734</v>
      </c>
      <c r="T25" s="3">
        <f t="shared" si="7"/>
        <v>0.4166666666666667</v>
      </c>
      <c r="U25" s="1"/>
      <c r="V25" s="1">
        <f t="shared" si="16"/>
        <v>19</v>
      </c>
      <c r="W25" s="4">
        <f t="shared" si="9"/>
        <v>0.5956311797955323</v>
      </c>
      <c r="X25" s="4">
        <f t="shared" si="10"/>
        <v>1.7819708411122122</v>
      </c>
      <c r="Y25" s="4">
        <f t="shared" si="11"/>
        <v>0.923349585105143</v>
      </c>
      <c r="Z25" s="4">
        <f t="shared" si="12"/>
        <v>466.82561627191535</v>
      </c>
      <c r="AA25" s="4">
        <f t="shared" si="13"/>
        <v>-0.09503844181453225</v>
      </c>
      <c r="AB25" s="4">
        <f t="shared" si="14"/>
        <v>2.1153091735664873</v>
      </c>
      <c r="AC25" s="4">
        <f t="shared" si="15"/>
        <v>0.4166666666666667</v>
      </c>
    </row>
    <row r="26" spans="1:29" ht="12.75">
      <c r="A26" s="1">
        <v>1952.2</v>
      </c>
      <c r="B26" s="2">
        <v>1966.044</v>
      </c>
      <c r="C26" s="2">
        <v>17.913</v>
      </c>
      <c r="D26" s="2">
        <v>217.3</v>
      </c>
      <c r="E26" s="2">
        <v>51.4</v>
      </c>
      <c r="F26" s="2">
        <v>60107.666666666664</v>
      </c>
      <c r="G26" s="2">
        <f t="shared" si="0"/>
        <v>50.61570374362472</v>
      </c>
      <c r="H26" s="2">
        <v>1.7466666666666668</v>
      </c>
      <c r="I26" s="2">
        <v>105006.66666666667</v>
      </c>
      <c r="J26" s="2">
        <f t="shared" si="1"/>
        <v>0.5440074049385829</v>
      </c>
      <c r="K26" s="2">
        <v>113.4</v>
      </c>
      <c r="L26" s="2">
        <v>10</v>
      </c>
      <c r="M26" s="1"/>
      <c r="N26" s="3">
        <f t="shared" si="2"/>
        <v>310.4544601228802</v>
      </c>
      <c r="O26" s="3">
        <f t="shared" si="3"/>
        <v>166.29038864275375</v>
      </c>
      <c r="P26" s="3">
        <f t="shared" si="4"/>
        <v>819.2571101124012</v>
      </c>
      <c r="Q26" s="3">
        <f t="shared" si="5"/>
        <v>465.88055043140776</v>
      </c>
      <c r="R26" s="3">
        <f t="shared" si="8"/>
        <v>0.1899866463281885</v>
      </c>
      <c r="S26" s="3">
        <f t="shared" si="6"/>
        <v>-58.29416132389195</v>
      </c>
      <c r="T26" s="3">
        <f t="shared" si="7"/>
        <v>0.4366666666666667</v>
      </c>
      <c r="U26" s="1"/>
      <c r="V26" s="1">
        <f t="shared" si="16"/>
        <v>20</v>
      </c>
      <c r="W26" s="4">
        <f t="shared" si="9"/>
        <v>1.6251556544497703</v>
      </c>
      <c r="X26" s="4">
        <f t="shared" si="10"/>
        <v>1.4399044566490318</v>
      </c>
      <c r="Y26" s="4">
        <f t="shared" si="11"/>
        <v>-0.06668154941473858</v>
      </c>
      <c r="Z26" s="4">
        <f t="shared" si="12"/>
        <v>465.88055043140776</v>
      </c>
      <c r="AA26" s="4">
        <f t="shared" si="13"/>
        <v>0.1899866463281885</v>
      </c>
      <c r="AB26" s="4">
        <f t="shared" si="14"/>
        <v>-0.18998664632821516</v>
      </c>
      <c r="AC26" s="4">
        <f t="shared" si="15"/>
        <v>0.4366666666666667</v>
      </c>
    </row>
    <row r="27" spans="1:29" ht="12.75">
      <c r="A27" s="1">
        <v>1952.3</v>
      </c>
      <c r="B27" s="2">
        <v>1978.806</v>
      </c>
      <c r="C27" s="2">
        <v>18.119</v>
      </c>
      <c r="D27" s="2">
        <v>219.8</v>
      </c>
      <c r="E27" s="2">
        <v>48.3</v>
      </c>
      <c r="F27" s="2">
        <v>60094</v>
      </c>
      <c r="G27" s="2">
        <f t="shared" si="0"/>
        <v>50.60419526243548</v>
      </c>
      <c r="H27" s="2">
        <v>1.8833333333333333</v>
      </c>
      <c r="I27" s="2">
        <v>105342.66666666667</v>
      </c>
      <c r="J27" s="2">
        <f t="shared" si="1"/>
        <v>0.5457481181129149</v>
      </c>
      <c r="K27" s="2">
        <v>113.6</v>
      </c>
      <c r="L27" s="2">
        <v>10.1</v>
      </c>
      <c r="M27" s="1"/>
      <c r="N27" s="3">
        <f t="shared" si="2"/>
        <v>310.13546623320957</v>
      </c>
      <c r="O27" s="3">
        <f t="shared" si="3"/>
        <v>158.60681810211017</v>
      </c>
      <c r="P27" s="3">
        <f t="shared" si="4"/>
        <v>819.5846643306194</v>
      </c>
      <c r="Q27" s="3">
        <f t="shared" si="5"/>
        <v>465.71455352968655</v>
      </c>
      <c r="R27" s="3">
        <f t="shared" si="8"/>
        <v>1.1434405221005584</v>
      </c>
      <c r="S27" s="3">
        <f t="shared" si="6"/>
        <v>-58.44256876067566</v>
      </c>
      <c r="T27" s="3">
        <f t="shared" si="7"/>
        <v>0.4708333333333333</v>
      </c>
      <c r="U27" s="1"/>
      <c r="V27" s="1">
        <f t="shared" si="16"/>
        <v>21</v>
      </c>
      <c r="W27" s="4">
        <f t="shared" si="9"/>
        <v>-0.3189938896706508</v>
      </c>
      <c r="X27" s="4">
        <f t="shared" si="10"/>
        <v>-7.683570540643586</v>
      </c>
      <c r="Y27" s="4">
        <f t="shared" si="11"/>
        <v>0.32755421821821074</v>
      </c>
      <c r="Z27" s="4">
        <f t="shared" si="12"/>
        <v>465.71455352968655</v>
      </c>
      <c r="AA27" s="4">
        <f t="shared" si="13"/>
        <v>1.1434405221005584</v>
      </c>
      <c r="AB27" s="4">
        <f t="shared" si="14"/>
        <v>-0.14840743678371382</v>
      </c>
      <c r="AC27" s="4">
        <f t="shared" si="15"/>
        <v>0.4708333333333333</v>
      </c>
    </row>
    <row r="28" spans="1:29" ht="12.75">
      <c r="A28" s="1">
        <v>1952.4</v>
      </c>
      <c r="B28" s="2">
        <v>2043.795</v>
      </c>
      <c r="C28" s="2">
        <v>18.172</v>
      </c>
      <c r="D28" s="2">
        <v>227.9</v>
      </c>
      <c r="E28" s="2">
        <v>51.9</v>
      </c>
      <c r="F28" s="2">
        <v>60611.333333333336</v>
      </c>
      <c r="G28" s="2">
        <f t="shared" si="0"/>
        <v>51.03983337964796</v>
      </c>
      <c r="H28" s="2">
        <v>1.9933333333333334</v>
      </c>
      <c r="I28" s="2">
        <v>105703</v>
      </c>
      <c r="J28" s="2">
        <f t="shared" si="1"/>
        <v>0.5476148948405468</v>
      </c>
      <c r="K28" s="2">
        <v>114</v>
      </c>
      <c r="L28" s="2">
        <v>10.4</v>
      </c>
      <c r="M28" s="1"/>
      <c r="N28" s="3">
        <f t="shared" si="2"/>
        <v>313.1207974072108</v>
      </c>
      <c r="O28" s="3">
        <f t="shared" si="3"/>
        <v>165.16198279923117</v>
      </c>
      <c r="P28" s="3">
        <f t="shared" si="4"/>
        <v>822.4746638469414</v>
      </c>
      <c r="Q28" s="3">
        <f t="shared" si="5"/>
        <v>466.5817622649906</v>
      </c>
      <c r="R28" s="3">
        <f t="shared" si="8"/>
        <v>0.2920836443186303</v>
      </c>
      <c r="S28" s="3">
        <f t="shared" si="6"/>
        <v>-55.807614174983</v>
      </c>
      <c r="T28" s="3">
        <f t="shared" si="7"/>
        <v>0.49833333333333335</v>
      </c>
      <c r="U28" s="1"/>
      <c r="V28" s="1">
        <f t="shared" si="16"/>
        <v>22</v>
      </c>
      <c r="W28" s="4">
        <f t="shared" si="9"/>
        <v>2.985331174001203</v>
      </c>
      <c r="X28" s="4">
        <f t="shared" si="10"/>
        <v>6.5551646971210005</v>
      </c>
      <c r="Y28" s="4">
        <f t="shared" si="11"/>
        <v>2.8899995163220638</v>
      </c>
      <c r="Z28" s="4">
        <f t="shared" si="12"/>
        <v>466.5817622649906</v>
      </c>
      <c r="AA28" s="4">
        <f t="shared" si="13"/>
        <v>0.2920836443186303</v>
      </c>
      <c r="AB28" s="4">
        <f t="shared" si="14"/>
        <v>2.634954585692661</v>
      </c>
      <c r="AC28" s="4">
        <f t="shared" si="15"/>
        <v>0.49833333333333335</v>
      </c>
    </row>
    <row r="29" spans="1:29" ht="12.75">
      <c r="A29" s="1">
        <v>1953.1</v>
      </c>
      <c r="B29" s="2">
        <v>2082.277</v>
      </c>
      <c r="C29" s="2">
        <v>18.172</v>
      </c>
      <c r="D29" s="2">
        <v>231.5</v>
      </c>
      <c r="E29" s="2">
        <v>54</v>
      </c>
      <c r="F29" s="2">
        <v>61831.333333333336</v>
      </c>
      <c r="G29" s="2">
        <f t="shared" si="0"/>
        <v>52.06717584678563</v>
      </c>
      <c r="H29" s="2">
        <v>2.08</v>
      </c>
      <c r="I29" s="2">
        <v>106672</v>
      </c>
      <c r="J29" s="2">
        <f t="shared" si="1"/>
        <v>0.5526349872986652</v>
      </c>
      <c r="K29" s="2">
        <v>114</v>
      </c>
      <c r="L29" s="2">
        <v>10.5</v>
      </c>
      <c r="M29" s="1"/>
      <c r="N29" s="3">
        <f t="shared" si="2"/>
        <v>313.7755480158291</v>
      </c>
      <c r="O29" s="3">
        <f t="shared" si="3"/>
        <v>168.21596531962763</v>
      </c>
      <c r="P29" s="3">
        <f t="shared" si="4"/>
        <v>823.4274840003249</v>
      </c>
      <c r="Q29" s="3">
        <f t="shared" si="5"/>
        <v>467.6620545012909</v>
      </c>
      <c r="R29" s="3">
        <f t="shared" si="8"/>
        <v>0</v>
      </c>
      <c r="S29" s="3">
        <f t="shared" si="6"/>
        <v>-54.85066907336793</v>
      </c>
      <c r="T29" s="3">
        <f t="shared" si="7"/>
        <v>0.52</v>
      </c>
      <c r="U29" s="1"/>
      <c r="V29" s="1">
        <f t="shared" si="16"/>
        <v>23</v>
      </c>
      <c r="W29" s="4">
        <f t="shared" si="9"/>
        <v>0.6547506086183148</v>
      </c>
      <c r="X29" s="4">
        <f t="shared" si="10"/>
        <v>3.0539825203964597</v>
      </c>
      <c r="Y29" s="4">
        <f t="shared" si="11"/>
        <v>0.9528201533834135</v>
      </c>
      <c r="Z29" s="4">
        <f t="shared" si="12"/>
        <v>467.6620545012909</v>
      </c>
      <c r="AA29" s="4">
        <f t="shared" si="13"/>
        <v>0</v>
      </c>
      <c r="AB29" s="4">
        <f t="shared" si="14"/>
        <v>0.9569451016150694</v>
      </c>
      <c r="AC29" s="4">
        <f t="shared" si="15"/>
        <v>0.52</v>
      </c>
    </row>
    <row r="30" spans="1:29" ht="12.75">
      <c r="A30" s="1">
        <v>1953.2</v>
      </c>
      <c r="B30" s="2">
        <v>2098.083</v>
      </c>
      <c r="C30" s="2">
        <v>18.206</v>
      </c>
      <c r="D30" s="2">
        <v>233.3</v>
      </c>
      <c r="E30" s="2">
        <v>54.6</v>
      </c>
      <c r="F30" s="2">
        <v>61306.333333333336</v>
      </c>
      <c r="G30" s="2">
        <f t="shared" si="0"/>
        <v>51.625081752320646</v>
      </c>
      <c r="H30" s="2">
        <v>2.253333333333333</v>
      </c>
      <c r="I30" s="2">
        <v>106904.66666666667</v>
      </c>
      <c r="J30" s="2">
        <f t="shared" si="1"/>
        <v>0.5538403620959707</v>
      </c>
      <c r="K30" s="2">
        <v>113.7</v>
      </c>
      <c r="L30" s="2">
        <v>10.7</v>
      </c>
      <c r="M30" s="1"/>
      <c r="N30" s="3">
        <f t="shared" si="2"/>
        <v>314.14527577652126</v>
      </c>
      <c r="O30" s="3">
        <f t="shared" si="3"/>
        <v>168.91614614886873</v>
      </c>
      <c r="P30" s="3">
        <f t="shared" si="4"/>
        <v>823.9658138481764</v>
      </c>
      <c r="Q30" s="3">
        <f t="shared" si="5"/>
        <v>466.3279638449328</v>
      </c>
      <c r="R30" s="3">
        <f t="shared" si="8"/>
        <v>0.18692621859401903</v>
      </c>
      <c r="S30" s="3">
        <f t="shared" si="6"/>
        <v>-53.150746861523665</v>
      </c>
      <c r="T30" s="3">
        <f t="shared" si="7"/>
        <v>0.5633333333333332</v>
      </c>
      <c r="U30" s="1"/>
      <c r="V30" s="1">
        <f t="shared" si="16"/>
        <v>24</v>
      </c>
      <c r="W30" s="4">
        <f t="shared" si="9"/>
        <v>0.3697277606921716</v>
      </c>
      <c r="X30" s="4">
        <f t="shared" si="10"/>
        <v>0.7001808292411056</v>
      </c>
      <c r="Y30" s="4">
        <f t="shared" si="11"/>
        <v>0.5383298478515144</v>
      </c>
      <c r="Z30" s="4">
        <f t="shared" si="12"/>
        <v>466.3279638449328</v>
      </c>
      <c r="AA30" s="4">
        <f t="shared" si="13"/>
        <v>0.18692621859401903</v>
      </c>
      <c r="AB30" s="4">
        <f t="shared" si="14"/>
        <v>1.6999222118442674</v>
      </c>
      <c r="AC30" s="4">
        <f t="shared" si="15"/>
        <v>0.5633333333333332</v>
      </c>
    </row>
    <row r="31" spans="1:29" ht="12.75">
      <c r="A31" s="1">
        <v>1953.3</v>
      </c>
      <c r="B31" s="2">
        <v>2085.419</v>
      </c>
      <c r="C31" s="2">
        <v>18.276</v>
      </c>
      <c r="D31" s="2">
        <v>234</v>
      </c>
      <c r="E31" s="2">
        <v>55.1</v>
      </c>
      <c r="F31" s="2">
        <v>61151.333333333336</v>
      </c>
      <c r="G31" s="2">
        <f t="shared" si="0"/>
        <v>51.4945587339548</v>
      </c>
      <c r="H31" s="2">
        <v>2.0566666666666666</v>
      </c>
      <c r="I31" s="2">
        <v>107139.66666666667</v>
      </c>
      <c r="J31" s="2">
        <f t="shared" si="1"/>
        <v>0.5550578251792089</v>
      </c>
      <c r="K31" s="2">
        <v>112.8</v>
      </c>
      <c r="L31" s="2">
        <v>10.8</v>
      </c>
      <c r="M31" s="1"/>
      <c r="N31" s="3">
        <f t="shared" si="2"/>
        <v>313.8415372807641</v>
      </c>
      <c r="O31" s="3">
        <f t="shared" si="3"/>
        <v>169.22439736088083</v>
      </c>
      <c r="P31" s="3">
        <f t="shared" si="4"/>
        <v>823.1408054426879</v>
      </c>
      <c r="Q31" s="3">
        <f t="shared" si="5"/>
        <v>465.0605280663208</v>
      </c>
      <c r="R31" s="3">
        <f t="shared" si="8"/>
        <v>0.38375136179280567</v>
      </c>
      <c r="S31" s="3">
        <f t="shared" si="6"/>
        <v>-52.6042589570851</v>
      </c>
      <c r="T31" s="3">
        <f t="shared" si="7"/>
        <v>0.5141666666666667</v>
      </c>
      <c r="U31" s="1"/>
      <c r="V31" s="1">
        <f t="shared" si="16"/>
        <v>25</v>
      </c>
      <c r="W31" s="4">
        <f t="shared" si="9"/>
        <v>-0.30373849575715894</v>
      </c>
      <c r="X31" s="4">
        <f t="shared" si="10"/>
        <v>0.30825121201209527</v>
      </c>
      <c r="Y31" s="4">
        <f t="shared" si="11"/>
        <v>-0.825008405488461</v>
      </c>
      <c r="Z31" s="4">
        <f t="shared" si="12"/>
        <v>465.0605280663208</v>
      </c>
      <c r="AA31" s="4">
        <f t="shared" si="13"/>
        <v>0.38375136179280567</v>
      </c>
      <c r="AB31" s="4">
        <f t="shared" si="14"/>
        <v>0.546487904438564</v>
      </c>
      <c r="AC31" s="4">
        <f t="shared" si="15"/>
        <v>0.5141666666666667</v>
      </c>
    </row>
    <row r="32" spans="1:29" ht="12.75">
      <c r="A32" s="1">
        <v>1953.4</v>
      </c>
      <c r="B32" s="2">
        <v>2052.532</v>
      </c>
      <c r="C32" s="2">
        <v>18.316</v>
      </c>
      <c r="D32" s="2">
        <v>233.5</v>
      </c>
      <c r="E32" s="2">
        <v>54.4</v>
      </c>
      <c r="F32" s="2">
        <v>60536</v>
      </c>
      <c r="G32" s="2">
        <f t="shared" si="0"/>
        <v>50.976396385775516</v>
      </c>
      <c r="H32" s="2">
        <v>1.5733333333333335</v>
      </c>
      <c r="I32" s="2">
        <v>107503.33333333333</v>
      </c>
      <c r="J32" s="2">
        <f t="shared" si="1"/>
        <v>0.5569418708867448</v>
      </c>
      <c r="K32" s="2">
        <v>112.5</v>
      </c>
      <c r="L32" s="2">
        <v>10.9</v>
      </c>
      <c r="M32" s="1"/>
      <c r="N32" s="3">
        <f t="shared" si="2"/>
        <v>313.0701487880041</v>
      </c>
      <c r="O32" s="3">
        <f t="shared" si="3"/>
        <v>167.3883564632986</v>
      </c>
      <c r="P32" s="3">
        <f t="shared" si="4"/>
        <v>821.2123837513983</v>
      </c>
      <c r="Q32" s="3">
        <f t="shared" si="5"/>
        <v>463.44401508490955</v>
      </c>
      <c r="R32" s="3">
        <f t="shared" si="8"/>
        <v>0.2186271093823855</v>
      </c>
      <c r="S32" s="3">
        <f t="shared" si="6"/>
        <v>-51.901220555975094</v>
      </c>
      <c r="T32" s="3">
        <f t="shared" si="7"/>
        <v>0.39333333333333337</v>
      </c>
      <c r="U32" s="1"/>
      <c r="V32" s="1">
        <f t="shared" si="16"/>
        <v>26</v>
      </c>
      <c r="W32" s="4">
        <f t="shared" si="9"/>
        <v>-0.7713884927600247</v>
      </c>
      <c r="X32" s="4">
        <f t="shared" si="10"/>
        <v>-1.8360408975822224</v>
      </c>
      <c r="Y32" s="4">
        <f t="shared" si="11"/>
        <v>-1.9284216912896</v>
      </c>
      <c r="Z32" s="4">
        <f t="shared" si="12"/>
        <v>463.44401508490955</v>
      </c>
      <c r="AA32" s="4">
        <f t="shared" si="13"/>
        <v>0.2186271093823855</v>
      </c>
      <c r="AB32" s="4">
        <f t="shared" si="14"/>
        <v>0.7030384011100068</v>
      </c>
      <c r="AC32" s="4">
        <f t="shared" si="15"/>
        <v>0.39333333333333337</v>
      </c>
    </row>
    <row r="33" spans="1:29" ht="12.75">
      <c r="A33" s="1">
        <v>1954.1</v>
      </c>
      <c r="B33" s="2">
        <v>2042.42</v>
      </c>
      <c r="C33" s="2">
        <v>18.375</v>
      </c>
      <c r="D33" s="2">
        <v>235.5</v>
      </c>
      <c r="E33" s="2">
        <v>53.5</v>
      </c>
      <c r="F33" s="2">
        <v>60291</v>
      </c>
      <c r="G33" s="2">
        <f t="shared" si="0"/>
        <v>50.77008580835852</v>
      </c>
      <c r="H33" s="2">
        <v>1.16</v>
      </c>
      <c r="I33" s="2">
        <v>107876.66666666667</v>
      </c>
      <c r="J33" s="2">
        <f t="shared" si="1"/>
        <v>0.5588759966360027</v>
      </c>
      <c r="K33" s="2">
        <v>112.4</v>
      </c>
      <c r="L33" s="2">
        <v>11</v>
      </c>
      <c r="M33" s="1"/>
      <c r="N33" s="3">
        <f t="shared" si="2"/>
        <v>313.2547529497505</v>
      </c>
      <c r="O33" s="3">
        <f t="shared" si="3"/>
        <v>165.05182699429938</v>
      </c>
      <c r="P33" s="3">
        <f t="shared" si="4"/>
        <v>820.3718319420359</v>
      </c>
      <c r="Q33" s="3">
        <f t="shared" si="5"/>
        <v>462.6028731708336</v>
      </c>
      <c r="R33" s="3">
        <f t="shared" si="8"/>
        <v>0.32160503040512545</v>
      </c>
      <c r="S33" s="3">
        <f t="shared" si="6"/>
        <v>-51.30957723005298</v>
      </c>
      <c r="T33" s="3">
        <f t="shared" si="7"/>
        <v>0.29</v>
      </c>
      <c r="U33" s="1"/>
      <c r="V33" s="1">
        <f t="shared" si="16"/>
        <v>27</v>
      </c>
      <c r="W33" s="4">
        <f t="shared" si="9"/>
        <v>0.18460416174644934</v>
      </c>
      <c r="X33" s="4">
        <f t="shared" si="10"/>
        <v>-2.336529468999231</v>
      </c>
      <c r="Y33" s="4">
        <f t="shared" si="11"/>
        <v>-0.8405518093624096</v>
      </c>
      <c r="Z33" s="4">
        <f t="shared" si="12"/>
        <v>462.6028731708336</v>
      </c>
      <c r="AA33" s="4">
        <f t="shared" si="13"/>
        <v>0.32160503040512545</v>
      </c>
      <c r="AB33" s="4">
        <f t="shared" si="14"/>
        <v>0.5916433259221137</v>
      </c>
      <c r="AC33" s="4">
        <f t="shared" si="15"/>
        <v>0.29</v>
      </c>
    </row>
    <row r="34" spans="1:29" ht="12.75">
      <c r="A34" s="1">
        <v>1954.2</v>
      </c>
      <c r="B34" s="2">
        <v>2044.286</v>
      </c>
      <c r="C34" s="2">
        <v>18.392</v>
      </c>
      <c r="D34" s="2">
        <v>238.3</v>
      </c>
      <c r="E34" s="2">
        <v>54.6</v>
      </c>
      <c r="F34" s="2">
        <v>59961.666666666664</v>
      </c>
      <c r="G34" s="2">
        <f t="shared" si="0"/>
        <v>50.492759481163986</v>
      </c>
      <c r="H34" s="2">
        <v>0.89</v>
      </c>
      <c r="I34" s="2">
        <v>108177</v>
      </c>
      <c r="J34" s="2">
        <f t="shared" si="1"/>
        <v>0.560431931725361</v>
      </c>
      <c r="K34" s="2">
        <v>112.5</v>
      </c>
      <c r="L34" s="2">
        <v>11</v>
      </c>
      <c r="M34" s="1"/>
      <c r="N34" s="3">
        <f t="shared" si="2"/>
        <v>314.06620825484384</v>
      </c>
      <c r="O34" s="3">
        <f t="shared" si="3"/>
        <v>166.71655811946016</v>
      </c>
      <c r="P34" s="3">
        <f t="shared" si="4"/>
        <v>820.1851349162199</v>
      </c>
      <c r="Q34" s="3">
        <f t="shared" si="5"/>
        <v>461.8660470952297</v>
      </c>
      <c r="R34" s="3">
        <f t="shared" si="8"/>
        <v>0.09247423619802575</v>
      </c>
      <c r="S34" s="3">
        <f t="shared" si="6"/>
        <v>-51.40205146625099</v>
      </c>
      <c r="T34" s="3">
        <f t="shared" si="7"/>
        <v>0.2225</v>
      </c>
      <c r="U34" s="1"/>
      <c r="V34" s="1">
        <f t="shared" si="16"/>
        <v>28</v>
      </c>
      <c r="W34" s="4">
        <f t="shared" si="9"/>
        <v>0.8114553050933182</v>
      </c>
      <c r="X34" s="4">
        <f t="shared" si="10"/>
        <v>1.6647311251607846</v>
      </c>
      <c r="Y34" s="4">
        <f t="shared" si="11"/>
        <v>-0.18669702581598813</v>
      </c>
      <c r="Z34" s="4">
        <f t="shared" si="12"/>
        <v>461.8660470952297</v>
      </c>
      <c r="AA34" s="4">
        <f t="shared" si="13"/>
        <v>0.09247423619802575</v>
      </c>
      <c r="AB34" s="4">
        <f t="shared" si="14"/>
        <v>-0.09247423619800799</v>
      </c>
      <c r="AC34" s="4">
        <f t="shared" si="15"/>
        <v>0.2225</v>
      </c>
    </row>
    <row r="35" spans="1:29" ht="12.75">
      <c r="A35" s="1">
        <v>1954.3</v>
      </c>
      <c r="B35" s="2">
        <v>2066.865</v>
      </c>
      <c r="C35" s="2">
        <v>18.425</v>
      </c>
      <c r="D35" s="2">
        <v>240.7</v>
      </c>
      <c r="E35" s="2">
        <v>56.8</v>
      </c>
      <c r="F35" s="2">
        <v>59926</v>
      </c>
      <c r="G35" s="2">
        <f t="shared" si="0"/>
        <v>50.46272515220668</v>
      </c>
      <c r="H35" s="2">
        <v>1.0266666666666666</v>
      </c>
      <c r="I35" s="2">
        <v>108443.33333333333</v>
      </c>
      <c r="J35" s="2">
        <f t="shared" si="1"/>
        <v>0.5618117232196976</v>
      </c>
      <c r="K35" s="2">
        <v>112.3</v>
      </c>
      <c r="L35" s="2">
        <v>11.1</v>
      </c>
      <c r="M35" s="1"/>
      <c r="N35" s="3">
        <f t="shared" si="2"/>
        <v>314.6431403995745</v>
      </c>
      <c r="O35" s="3">
        <f t="shared" si="3"/>
        <v>170.24163849338242</v>
      </c>
      <c r="P35" s="3">
        <f t="shared" si="4"/>
        <v>821.0376742784518</v>
      </c>
      <c r="Q35" s="3">
        <f t="shared" si="5"/>
        <v>461.3827120980266</v>
      </c>
      <c r="R35" s="3">
        <f t="shared" si="8"/>
        <v>0.17926506145196086</v>
      </c>
      <c r="S35" s="3">
        <f t="shared" si="6"/>
        <v>-50.676332975711205</v>
      </c>
      <c r="T35" s="3">
        <f t="shared" si="7"/>
        <v>0.25666666666666665</v>
      </c>
      <c r="U35" s="1"/>
      <c r="V35" s="1">
        <f t="shared" si="16"/>
        <v>29</v>
      </c>
      <c r="W35" s="4">
        <f t="shared" si="9"/>
        <v>0.5769321447306766</v>
      </c>
      <c r="X35" s="4">
        <f t="shared" si="10"/>
        <v>3.5250803739222647</v>
      </c>
      <c r="Y35" s="4">
        <f t="shared" si="11"/>
        <v>0.852539362231937</v>
      </c>
      <c r="Z35" s="4">
        <f t="shared" si="12"/>
        <v>461.3827120980266</v>
      </c>
      <c r="AA35" s="4">
        <f t="shared" si="13"/>
        <v>0.17926506145196086</v>
      </c>
      <c r="AB35" s="4">
        <f t="shared" si="14"/>
        <v>0.7257184905397835</v>
      </c>
      <c r="AC35" s="4">
        <f t="shared" si="15"/>
        <v>0.25666666666666665</v>
      </c>
    </row>
    <row r="36" spans="1:29" ht="12.75">
      <c r="A36" s="1">
        <v>1954.4</v>
      </c>
      <c r="B36" s="2">
        <v>2107.801</v>
      </c>
      <c r="C36" s="2">
        <v>18.477</v>
      </c>
      <c r="D36" s="2">
        <v>245.5</v>
      </c>
      <c r="E36" s="2">
        <v>58.1</v>
      </c>
      <c r="F36" s="2">
        <v>60247.666666666664</v>
      </c>
      <c r="G36" s="2">
        <f t="shared" si="0"/>
        <v>50.733595502148724</v>
      </c>
      <c r="H36" s="2">
        <v>0.9866666666666667</v>
      </c>
      <c r="I36" s="2">
        <v>108786</v>
      </c>
      <c r="J36" s="2">
        <f t="shared" si="1"/>
        <v>0.5635869743538379</v>
      </c>
      <c r="K36" s="2">
        <v>112.9</v>
      </c>
      <c r="L36" s="2">
        <v>11.2</v>
      </c>
      <c r="M36" s="1"/>
      <c r="N36" s="3">
        <f t="shared" si="2"/>
        <v>316.0203842594696</v>
      </c>
      <c r="O36" s="3">
        <f t="shared" si="3"/>
        <v>171.9072559217986</v>
      </c>
      <c r="P36" s="3">
        <f t="shared" si="4"/>
        <v>822.6834113661175</v>
      </c>
      <c r="Q36" s="3">
        <f t="shared" si="5"/>
        <v>462.13542202318456</v>
      </c>
      <c r="R36" s="3">
        <f t="shared" si="8"/>
        <v>0.28182772976159676</v>
      </c>
      <c r="S36" s="3">
        <f t="shared" si="6"/>
        <v>-50.06129370719672</v>
      </c>
      <c r="T36" s="3">
        <f t="shared" si="7"/>
        <v>0.24666666666666667</v>
      </c>
      <c r="U36" s="1"/>
      <c r="V36" s="1">
        <f t="shared" si="16"/>
        <v>30</v>
      </c>
      <c r="W36" s="4">
        <f t="shared" si="9"/>
        <v>1.3772438598950885</v>
      </c>
      <c r="X36" s="4">
        <f t="shared" si="10"/>
        <v>1.6656174284161693</v>
      </c>
      <c r="Y36" s="4">
        <f t="shared" si="11"/>
        <v>1.6457370876656796</v>
      </c>
      <c r="Z36" s="4">
        <f t="shared" si="12"/>
        <v>462.13542202318456</v>
      </c>
      <c r="AA36" s="4">
        <f t="shared" si="13"/>
        <v>0.28182772976159676</v>
      </c>
      <c r="AB36" s="4">
        <f t="shared" si="14"/>
        <v>0.6150392685144865</v>
      </c>
      <c r="AC36" s="4">
        <f t="shared" si="15"/>
        <v>0.24666666666666667</v>
      </c>
    </row>
    <row r="37" spans="1:29" ht="12.75">
      <c r="A37" s="1">
        <v>1955.1</v>
      </c>
      <c r="B37" s="2">
        <v>2168.47</v>
      </c>
      <c r="C37" s="2">
        <v>18.566</v>
      </c>
      <c r="D37" s="2">
        <v>251.8</v>
      </c>
      <c r="E37" s="2">
        <v>60.4</v>
      </c>
      <c r="F37" s="2">
        <v>60814.666666666664</v>
      </c>
      <c r="G37" s="2">
        <f t="shared" si="0"/>
        <v>51.2110571241709</v>
      </c>
      <c r="H37" s="2">
        <v>1.343333333333333</v>
      </c>
      <c r="I37" s="2">
        <v>109130.33333333333</v>
      </c>
      <c r="J37" s="2">
        <f t="shared" si="1"/>
        <v>0.5653708599779302</v>
      </c>
      <c r="K37" s="2">
        <v>113.4</v>
      </c>
      <c r="L37" s="2">
        <v>11.3</v>
      </c>
      <c r="M37" s="1"/>
      <c r="N37" s="3">
        <f t="shared" si="2"/>
        <v>317.75765444559954</v>
      </c>
      <c r="O37" s="3">
        <f t="shared" si="3"/>
        <v>174.99305277865176</v>
      </c>
      <c r="P37" s="3">
        <f t="shared" si="4"/>
        <v>825.2050502555438</v>
      </c>
      <c r="Q37" s="3">
        <f t="shared" si="5"/>
        <v>463.19800473150883</v>
      </c>
      <c r="R37" s="3">
        <f t="shared" si="8"/>
        <v>0.4805235604724789</v>
      </c>
      <c r="S37" s="3">
        <f t="shared" si="6"/>
        <v>-49.652922525944575</v>
      </c>
      <c r="T37" s="3">
        <f t="shared" si="7"/>
        <v>0.33583333333333326</v>
      </c>
      <c r="U37" s="1"/>
      <c r="V37" s="1">
        <f t="shared" si="16"/>
        <v>31</v>
      </c>
      <c r="W37" s="4">
        <f t="shared" si="9"/>
        <v>1.7372701861299333</v>
      </c>
      <c r="X37" s="4">
        <f t="shared" si="10"/>
        <v>3.0857968568531646</v>
      </c>
      <c r="Y37" s="4">
        <f t="shared" si="11"/>
        <v>2.521638889426299</v>
      </c>
      <c r="Z37" s="4">
        <f t="shared" si="12"/>
        <v>463.19800473150883</v>
      </c>
      <c r="AA37" s="4">
        <f t="shared" si="13"/>
        <v>0.4805235604724789</v>
      </c>
      <c r="AB37" s="4">
        <f t="shared" si="14"/>
        <v>0.4083711812521429</v>
      </c>
      <c r="AC37" s="4">
        <f t="shared" si="15"/>
        <v>0.33583333333333326</v>
      </c>
    </row>
    <row r="38" spans="1:29" ht="12.75">
      <c r="A38" s="1">
        <v>1955.2</v>
      </c>
      <c r="B38" s="2">
        <v>2204.008</v>
      </c>
      <c r="C38" s="2">
        <v>18.644</v>
      </c>
      <c r="D38" s="2">
        <v>256.9</v>
      </c>
      <c r="E38" s="2">
        <v>63.5</v>
      </c>
      <c r="F38" s="2">
        <v>61643.333333333336</v>
      </c>
      <c r="G38" s="2">
        <f t="shared" si="0"/>
        <v>51.90886405676769</v>
      </c>
      <c r="H38" s="2">
        <v>1.5</v>
      </c>
      <c r="I38" s="2">
        <v>109533.66666666667</v>
      </c>
      <c r="J38" s="2">
        <f t="shared" si="1"/>
        <v>0.5674604065463249</v>
      </c>
      <c r="K38" s="2">
        <v>113.5</v>
      </c>
      <c r="L38" s="2">
        <v>11.4</v>
      </c>
      <c r="M38" s="1"/>
      <c r="N38" s="3">
        <f t="shared" si="2"/>
        <v>318.9746825866145</v>
      </c>
      <c r="O38" s="3">
        <f t="shared" si="3"/>
        <v>179.20998276489536</v>
      </c>
      <c r="P38" s="3">
        <f t="shared" si="4"/>
        <v>826.4617100291085</v>
      </c>
      <c r="Q38" s="3">
        <f t="shared" si="5"/>
        <v>464.27065178573974</v>
      </c>
      <c r="R38" s="3">
        <f t="shared" si="8"/>
        <v>0.41924275327533955</v>
      </c>
      <c r="S38" s="3">
        <f t="shared" si="6"/>
        <v>-49.191102311004464</v>
      </c>
      <c r="T38" s="3">
        <f t="shared" si="7"/>
        <v>0.375</v>
      </c>
      <c r="U38" s="1"/>
      <c r="V38" s="1">
        <f t="shared" si="16"/>
        <v>32</v>
      </c>
      <c r="W38" s="4">
        <f t="shared" si="9"/>
        <v>1.2170281410149641</v>
      </c>
      <c r="X38" s="4">
        <f t="shared" si="10"/>
        <v>4.216929986243599</v>
      </c>
      <c r="Y38" s="4">
        <f t="shared" si="11"/>
        <v>1.2566597735647065</v>
      </c>
      <c r="Z38" s="4">
        <f t="shared" si="12"/>
        <v>464.27065178573974</v>
      </c>
      <c r="AA38" s="4">
        <f t="shared" si="13"/>
        <v>0.41924275327533955</v>
      </c>
      <c r="AB38" s="4">
        <f t="shared" si="14"/>
        <v>0.4618202149401114</v>
      </c>
      <c r="AC38" s="4">
        <f t="shared" si="15"/>
        <v>0.375</v>
      </c>
    </row>
    <row r="39" spans="1:29" ht="12.75">
      <c r="A39" s="1">
        <v>1955.3</v>
      </c>
      <c r="B39" s="2">
        <v>2233.36</v>
      </c>
      <c r="C39" s="2">
        <v>18.783</v>
      </c>
      <c r="D39" s="2">
        <v>261.1</v>
      </c>
      <c r="E39" s="2">
        <v>65.7</v>
      </c>
      <c r="F39" s="2">
        <v>62753.333333333336</v>
      </c>
      <c r="G39" s="2">
        <f t="shared" si="0"/>
        <v>52.84357728506508</v>
      </c>
      <c r="H39" s="2">
        <v>1.94</v>
      </c>
      <c r="I39" s="2">
        <v>109883.66666666667</v>
      </c>
      <c r="J39" s="2">
        <f t="shared" si="1"/>
        <v>0.5692736494362541</v>
      </c>
      <c r="K39" s="2">
        <v>113.5</v>
      </c>
      <c r="L39" s="2">
        <v>11.5</v>
      </c>
      <c r="M39" s="1"/>
      <c r="N39" s="3">
        <f t="shared" si="2"/>
        <v>319.5345300271665</v>
      </c>
      <c r="O39" s="3">
        <f t="shared" si="3"/>
        <v>181.55407500571462</v>
      </c>
      <c r="P39" s="3">
        <f t="shared" si="4"/>
        <v>827.4656486936035</v>
      </c>
      <c r="Q39" s="3">
        <f t="shared" si="5"/>
        <v>465.7362858616749</v>
      </c>
      <c r="R39" s="3">
        <f t="shared" si="8"/>
        <v>0.7427826920789027</v>
      </c>
      <c r="S39" s="3">
        <f t="shared" si="6"/>
        <v>-49.06051700620788</v>
      </c>
      <c r="T39" s="3">
        <f t="shared" si="7"/>
        <v>0.485</v>
      </c>
      <c r="U39" s="1"/>
      <c r="V39" s="1">
        <f t="shared" si="16"/>
        <v>33</v>
      </c>
      <c r="W39" s="4">
        <f t="shared" si="9"/>
        <v>0.5598474405520051</v>
      </c>
      <c r="X39" s="4">
        <f t="shared" si="10"/>
        <v>2.344092240819265</v>
      </c>
      <c r="Y39" s="4">
        <f t="shared" si="11"/>
        <v>1.0039386644949673</v>
      </c>
      <c r="Z39" s="4">
        <f t="shared" si="12"/>
        <v>465.7362858616749</v>
      </c>
      <c r="AA39" s="4">
        <f t="shared" si="13"/>
        <v>0.7427826920789027</v>
      </c>
      <c r="AB39" s="4">
        <f t="shared" si="14"/>
        <v>0.1305853047965826</v>
      </c>
      <c r="AC39" s="4">
        <f t="shared" si="15"/>
        <v>0.485</v>
      </c>
    </row>
    <row r="40" spans="1:29" ht="12.75">
      <c r="A40" s="1">
        <v>1955.4</v>
      </c>
      <c r="B40" s="2">
        <v>2245.337</v>
      </c>
      <c r="C40" s="2">
        <v>18.973</v>
      </c>
      <c r="D40" s="2">
        <v>265.1</v>
      </c>
      <c r="E40" s="2">
        <v>66.6</v>
      </c>
      <c r="F40" s="2">
        <v>63310.666666666664</v>
      </c>
      <c r="G40" s="2">
        <f t="shared" si="0"/>
        <v>53.31289876185584</v>
      </c>
      <c r="H40" s="2">
        <v>2.356666666666667</v>
      </c>
      <c r="I40" s="2">
        <v>110186</v>
      </c>
      <c r="J40" s="2">
        <f t="shared" si="1"/>
        <v>0.5708399459135549</v>
      </c>
      <c r="K40" s="2">
        <v>113.8</v>
      </c>
      <c r="L40" s="2">
        <v>11.6</v>
      </c>
      <c r="M40" s="1"/>
      <c r="N40" s="3">
        <f t="shared" si="2"/>
        <v>319.7736610911805</v>
      </c>
      <c r="O40" s="3">
        <f t="shared" si="3"/>
        <v>181.63340751631682</v>
      </c>
      <c r="P40" s="3">
        <f t="shared" si="4"/>
        <v>827.7257313768167</v>
      </c>
      <c r="Q40" s="3">
        <f t="shared" si="5"/>
        <v>466.60970541334433</v>
      </c>
      <c r="R40" s="3">
        <f t="shared" si="8"/>
        <v>1.0064710450713221</v>
      </c>
      <c r="S40" s="3">
        <f t="shared" si="6"/>
        <v>-49.201181776967765</v>
      </c>
      <c r="T40" s="3">
        <f t="shared" si="7"/>
        <v>0.5891666666666667</v>
      </c>
      <c r="U40" s="1"/>
      <c r="V40" s="1">
        <f t="shared" si="16"/>
        <v>34</v>
      </c>
      <c r="W40" s="4">
        <f t="shared" si="9"/>
        <v>0.239131064013975</v>
      </c>
      <c r="X40" s="4">
        <f t="shared" si="10"/>
        <v>0.07933251060219959</v>
      </c>
      <c r="Y40" s="4">
        <f t="shared" si="11"/>
        <v>0.26008268321322703</v>
      </c>
      <c r="Z40" s="4">
        <f t="shared" si="12"/>
        <v>466.60970541334433</v>
      </c>
      <c r="AA40" s="4">
        <f t="shared" si="13"/>
        <v>1.0064710450713221</v>
      </c>
      <c r="AB40" s="4">
        <f t="shared" si="14"/>
        <v>-0.1406647707598836</v>
      </c>
      <c r="AC40" s="4">
        <f t="shared" si="15"/>
        <v>0.5891666666666667</v>
      </c>
    </row>
    <row r="41" spans="1:29" ht="12.75">
      <c r="A41" s="1">
        <v>1956.1</v>
      </c>
      <c r="B41" s="2">
        <v>2234.833</v>
      </c>
      <c r="C41" s="2">
        <v>19.165</v>
      </c>
      <c r="D41" s="2">
        <v>266.7</v>
      </c>
      <c r="E41" s="2">
        <v>66.6</v>
      </c>
      <c r="F41" s="2">
        <v>63560.666666666664</v>
      </c>
      <c r="G41" s="2">
        <f t="shared" si="0"/>
        <v>53.52341975922011</v>
      </c>
      <c r="H41" s="2">
        <v>2.4833333333333334</v>
      </c>
      <c r="I41" s="2">
        <v>110483.33333333333</v>
      </c>
      <c r="J41" s="2">
        <f t="shared" si="1"/>
        <v>0.5723803389209996</v>
      </c>
      <c r="K41" s="2">
        <v>113.4</v>
      </c>
      <c r="L41" s="2">
        <v>11.8</v>
      </c>
      <c r="M41" s="1"/>
      <c r="N41" s="3">
        <f t="shared" si="2"/>
        <v>319.09903127410223</v>
      </c>
      <c r="O41" s="3">
        <f t="shared" si="3"/>
        <v>180.3570459099397</v>
      </c>
      <c r="P41" s="3">
        <f t="shared" si="4"/>
        <v>826.9873364283594</v>
      </c>
      <c r="Q41" s="3">
        <f t="shared" si="5"/>
        <v>466.38220963162036</v>
      </c>
      <c r="R41" s="3">
        <f t="shared" si="8"/>
        <v>1.0068782950521715</v>
      </c>
      <c r="S41" s="3">
        <f t="shared" si="6"/>
        <v>-48.49861673608993</v>
      </c>
      <c r="T41" s="3">
        <f t="shared" si="7"/>
        <v>0.6208333333333333</v>
      </c>
      <c r="U41" s="1"/>
      <c r="V41" s="1">
        <f t="shared" si="16"/>
        <v>35</v>
      </c>
      <c r="W41" s="4">
        <f t="shared" si="9"/>
        <v>-0.6746298170782552</v>
      </c>
      <c r="X41" s="4">
        <f t="shared" si="10"/>
        <v>-1.2763616063771224</v>
      </c>
      <c r="Y41" s="4">
        <f t="shared" si="11"/>
        <v>-0.7383949484573122</v>
      </c>
      <c r="Z41" s="4">
        <f t="shared" si="12"/>
        <v>466.38220963162036</v>
      </c>
      <c r="AA41" s="4">
        <f t="shared" si="13"/>
        <v>1.0068782950521715</v>
      </c>
      <c r="AB41" s="4">
        <f t="shared" si="14"/>
        <v>0.7025650408778361</v>
      </c>
      <c r="AC41" s="4">
        <f t="shared" si="15"/>
        <v>0.6208333333333333</v>
      </c>
    </row>
    <row r="42" spans="1:29" ht="12.75">
      <c r="A42" s="1">
        <v>1956.2</v>
      </c>
      <c r="B42" s="2">
        <v>2252.504</v>
      </c>
      <c r="C42" s="2">
        <v>19.276</v>
      </c>
      <c r="D42" s="2">
        <v>269.4</v>
      </c>
      <c r="E42" s="2">
        <v>67.8</v>
      </c>
      <c r="F42" s="2">
        <v>63765</v>
      </c>
      <c r="G42" s="2">
        <f t="shared" si="0"/>
        <v>53.69548558773252</v>
      </c>
      <c r="H42" s="2">
        <v>2.6933333333333334</v>
      </c>
      <c r="I42" s="2">
        <v>110787.66666666667</v>
      </c>
      <c r="J42" s="2">
        <f t="shared" si="1"/>
        <v>0.5739569967862428</v>
      </c>
      <c r="K42" s="2">
        <v>113</v>
      </c>
      <c r="L42" s="2">
        <v>12.1</v>
      </c>
      <c r="M42" s="1"/>
      <c r="N42" s="3">
        <f t="shared" si="2"/>
        <v>319.25372691581447</v>
      </c>
      <c r="O42" s="3">
        <f t="shared" si="3"/>
        <v>181.29022001282306</v>
      </c>
      <c r="P42" s="3">
        <f t="shared" si="4"/>
        <v>827.4998569245545</v>
      </c>
      <c r="Q42" s="3">
        <f t="shared" si="5"/>
        <v>466.0747367397634</v>
      </c>
      <c r="R42" s="3">
        <f t="shared" si="8"/>
        <v>0.577509994556813</v>
      </c>
      <c r="S42" s="3">
        <f t="shared" si="6"/>
        <v>-46.56553461753909</v>
      </c>
      <c r="T42" s="3">
        <f t="shared" si="7"/>
        <v>0.6733333333333333</v>
      </c>
      <c r="U42" s="1"/>
      <c r="V42" s="1">
        <f t="shared" si="16"/>
        <v>36</v>
      </c>
      <c r="W42" s="4">
        <f t="shared" si="9"/>
        <v>0.15469564171223738</v>
      </c>
      <c r="X42" s="4">
        <f t="shared" si="10"/>
        <v>0.9331741028833562</v>
      </c>
      <c r="Y42" s="4">
        <f t="shared" si="11"/>
        <v>0.5125204961950658</v>
      </c>
      <c r="Z42" s="4">
        <f t="shared" si="12"/>
        <v>466.0747367397634</v>
      </c>
      <c r="AA42" s="4">
        <f t="shared" si="13"/>
        <v>0.577509994556813</v>
      </c>
      <c r="AB42" s="4">
        <f t="shared" si="14"/>
        <v>1.9330821185508356</v>
      </c>
      <c r="AC42" s="4">
        <f t="shared" si="15"/>
        <v>0.6733333333333333</v>
      </c>
    </row>
    <row r="43" spans="1:29" ht="12.75">
      <c r="A43" s="1">
        <v>1956.3</v>
      </c>
      <c r="B43" s="2">
        <v>2249.755</v>
      </c>
      <c r="C43" s="2">
        <v>19.524</v>
      </c>
      <c r="D43" s="2">
        <v>272.6</v>
      </c>
      <c r="E43" s="2">
        <v>68.9</v>
      </c>
      <c r="F43" s="2">
        <v>63950.333333333336</v>
      </c>
      <c r="G43" s="2">
        <f t="shared" si="0"/>
        <v>53.851551820445245</v>
      </c>
      <c r="H43" s="2">
        <v>2.81</v>
      </c>
      <c r="I43" s="2">
        <v>111113.33333333333</v>
      </c>
      <c r="J43" s="2">
        <f t="shared" si="1"/>
        <v>0.5756441761228722</v>
      </c>
      <c r="K43" s="2">
        <v>113</v>
      </c>
      <c r="L43" s="2">
        <v>12.2</v>
      </c>
      <c r="M43" s="1"/>
      <c r="N43" s="3">
        <f t="shared" si="2"/>
        <v>318.8626600196474</v>
      </c>
      <c r="O43" s="3">
        <f t="shared" si="3"/>
        <v>181.32772589536546</v>
      </c>
      <c r="P43" s="3">
        <f t="shared" si="4"/>
        <v>827.0842159339693</v>
      </c>
      <c r="Q43" s="3">
        <f t="shared" si="5"/>
        <v>466.07144123345387</v>
      </c>
      <c r="R43" s="3">
        <f t="shared" si="8"/>
        <v>1.278367924681456</v>
      </c>
      <c r="S43" s="3">
        <f t="shared" si="6"/>
        <v>-47.020852628569024</v>
      </c>
      <c r="T43" s="3">
        <f t="shared" si="7"/>
        <v>0.7025</v>
      </c>
      <c r="U43" s="1"/>
      <c r="V43" s="1">
        <f t="shared" si="16"/>
        <v>37</v>
      </c>
      <c r="W43" s="4">
        <f t="shared" si="9"/>
        <v>-0.3910668961670467</v>
      </c>
      <c r="X43" s="4">
        <f t="shared" si="10"/>
        <v>0.037505882542404834</v>
      </c>
      <c r="Y43" s="4">
        <f t="shared" si="11"/>
        <v>-0.4156409905851888</v>
      </c>
      <c r="Z43" s="4">
        <f t="shared" si="12"/>
        <v>466.07144123345387</v>
      </c>
      <c r="AA43" s="4">
        <f t="shared" si="13"/>
        <v>1.278367924681456</v>
      </c>
      <c r="AB43" s="4">
        <f t="shared" si="14"/>
        <v>-0.45531801102993086</v>
      </c>
      <c r="AC43" s="4">
        <f t="shared" si="15"/>
        <v>0.7025</v>
      </c>
    </row>
    <row r="44" spans="1:29" ht="12.75">
      <c r="A44" s="1">
        <v>1956.4</v>
      </c>
      <c r="B44" s="2">
        <v>2286.47</v>
      </c>
      <c r="C44" s="2">
        <v>19.599</v>
      </c>
      <c r="D44" s="2">
        <v>278</v>
      </c>
      <c r="E44" s="2">
        <v>69</v>
      </c>
      <c r="F44" s="2">
        <v>63893.666666666664</v>
      </c>
      <c r="G44" s="2">
        <f t="shared" si="0"/>
        <v>53.80383372770934</v>
      </c>
      <c r="H44" s="2">
        <v>2.9266666666666663</v>
      </c>
      <c r="I44" s="2">
        <v>111431</v>
      </c>
      <c r="J44" s="2">
        <f t="shared" si="1"/>
        <v>0.5772899099077318</v>
      </c>
      <c r="K44" s="2">
        <v>113.2</v>
      </c>
      <c r="L44" s="2">
        <v>12.4</v>
      </c>
      <c r="M44" s="1"/>
      <c r="N44" s="3">
        <f t="shared" si="2"/>
        <v>320.1553264306163</v>
      </c>
      <c r="O44" s="3">
        <f t="shared" si="3"/>
        <v>180.8038655212785</v>
      </c>
      <c r="P44" s="3">
        <f t="shared" si="4"/>
        <v>828.4175117664452</v>
      </c>
      <c r="Q44" s="3">
        <f t="shared" si="5"/>
        <v>465.8741398431541</v>
      </c>
      <c r="R44" s="3">
        <f t="shared" si="8"/>
        <v>0.3834066501822164</v>
      </c>
      <c r="S44" s="3">
        <f t="shared" si="6"/>
        <v>-45.77820719157317</v>
      </c>
      <c r="T44" s="3">
        <f t="shared" si="7"/>
        <v>0.7316666666666666</v>
      </c>
      <c r="U44" s="1"/>
      <c r="V44" s="1">
        <f t="shared" si="16"/>
        <v>38</v>
      </c>
      <c r="W44" s="4">
        <f t="shared" si="9"/>
        <v>1.2926664109688772</v>
      </c>
      <c r="X44" s="4">
        <f t="shared" si="10"/>
        <v>-0.5238603740869507</v>
      </c>
      <c r="Y44" s="4">
        <f t="shared" si="11"/>
        <v>1.3332958324758692</v>
      </c>
      <c r="Z44" s="4">
        <f t="shared" si="12"/>
        <v>465.8741398431541</v>
      </c>
      <c r="AA44" s="4">
        <f t="shared" si="13"/>
        <v>0.3834066501822164</v>
      </c>
      <c r="AB44" s="4">
        <f t="shared" si="14"/>
        <v>1.2426454369958506</v>
      </c>
      <c r="AC44" s="4">
        <f t="shared" si="15"/>
        <v>0.7316666666666666</v>
      </c>
    </row>
    <row r="45" spans="1:29" ht="12.75">
      <c r="A45" s="1">
        <v>1957.1</v>
      </c>
      <c r="B45" s="2">
        <v>2300.312</v>
      </c>
      <c r="C45" s="2">
        <v>19.876</v>
      </c>
      <c r="D45" s="2">
        <v>282.4</v>
      </c>
      <c r="E45" s="2">
        <v>69.6</v>
      </c>
      <c r="F45" s="2">
        <v>64097.666666666664</v>
      </c>
      <c r="G45" s="2">
        <f t="shared" si="0"/>
        <v>53.97561886155858</v>
      </c>
      <c r="H45" s="2">
        <v>2.9333333333333336</v>
      </c>
      <c r="I45" s="2">
        <v>111720.33333333333</v>
      </c>
      <c r="J45" s="2">
        <f t="shared" si="1"/>
        <v>0.5787888573634067</v>
      </c>
      <c r="K45" s="2">
        <v>112.8</v>
      </c>
      <c r="L45" s="2">
        <v>12.6</v>
      </c>
      <c r="M45" s="1"/>
      <c r="N45" s="3">
        <f t="shared" si="2"/>
        <v>320.06290675617504</v>
      </c>
      <c r="O45" s="3">
        <f t="shared" si="3"/>
        <v>180.00691292830376</v>
      </c>
      <c r="P45" s="3">
        <f t="shared" si="4"/>
        <v>828.7617580573968</v>
      </c>
      <c r="Q45" s="3">
        <f t="shared" si="5"/>
        <v>465.57961308011755</v>
      </c>
      <c r="R45" s="3">
        <f t="shared" si="8"/>
        <v>1.4034429213351185</v>
      </c>
      <c r="S45" s="3">
        <f t="shared" si="6"/>
        <v>-45.58161597826418</v>
      </c>
      <c r="T45" s="3">
        <f t="shared" si="7"/>
        <v>0.7333333333333334</v>
      </c>
      <c r="U45" s="1"/>
      <c r="V45" s="1">
        <f t="shared" si="16"/>
        <v>39</v>
      </c>
      <c r="W45" s="4">
        <f t="shared" si="9"/>
        <v>-0.09241967444125976</v>
      </c>
      <c r="X45" s="4">
        <f t="shared" si="10"/>
        <v>-0.7969525929747476</v>
      </c>
      <c r="Y45" s="4">
        <f t="shared" si="11"/>
        <v>0.3442462909516735</v>
      </c>
      <c r="Z45" s="4">
        <f t="shared" si="12"/>
        <v>465.57961308011755</v>
      </c>
      <c r="AA45" s="4">
        <f t="shared" si="13"/>
        <v>1.4034429213351185</v>
      </c>
      <c r="AB45" s="4">
        <f t="shared" si="14"/>
        <v>0.19659121330899154</v>
      </c>
      <c r="AC45" s="4">
        <f t="shared" si="15"/>
        <v>0.7333333333333334</v>
      </c>
    </row>
    <row r="46" spans="1:29" ht="12.75">
      <c r="A46" s="1">
        <v>1957.2</v>
      </c>
      <c r="B46" s="2">
        <v>2294.618</v>
      </c>
      <c r="C46" s="2">
        <v>20.012</v>
      </c>
      <c r="D46" s="2">
        <v>284.7</v>
      </c>
      <c r="E46" s="2">
        <v>69.3</v>
      </c>
      <c r="F46" s="2">
        <v>64076</v>
      </c>
      <c r="G46" s="2">
        <f t="shared" si="0"/>
        <v>53.95737370845368</v>
      </c>
      <c r="H46" s="2">
        <v>3</v>
      </c>
      <c r="I46" s="2">
        <v>112045.33333333333</v>
      </c>
      <c r="J46" s="2">
        <f t="shared" si="1"/>
        <v>0.5804725829040552</v>
      </c>
      <c r="K46" s="2">
        <v>112.1</v>
      </c>
      <c r="L46" s="2">
        <v>12.8</v>
      </c>
      <c r="M46" s="1"/>
      <c r="N46" s="3">
        <f t="shared" si="2"/>
        <v>319.9016609757042</v>
      </c>
      <c r="O46" s="3">
        <f t="shared" si="3"/>
        <v>178.60255216689075</v>
      </c>
      <c r="P46" s="3">
        <f t="shared" si="4"/>
        <v>828.2234368937771</v>
      </c>
      <c r="Q46" s="3">
        <f t="shared" si="5"/>
        <v>464.6328212262823</v>
      </c>
      <c r="R46" s="3">
        <f t="shared" si="8"/>
        <v>0.6819119885884461</v>
      </c>
      <c r="S46" s="3">
        <f t="shared" si="6"/>
        <v>-44.688692270038715</v>
      </c>
      <c r="T46" s="3">
        <f t="shared" si="7"/>
        <v>0.75</v>
      </c>
      <c r="U46" s="1"/>
      <c r="V46" s="1">
        <f t="shared" si="16"/>
        <v>40</v>
      </c>
      <c r="W46" s="4">
        <f t="shared" si="9"/>
        <v>-0.1612457804708356</v>
      </c>
      <c r="X46" s="4">
        <f t="shared" si="10"/>
        <v>-1.4043607614130167</v>
      </c>
      <c r="Y46" s="4">
        <f t="shared" si="11"/>
        <v>-0.5383211636196847</v>
      </c>
      <c r="Z46" s="4">
        <f t="shared" si="12"/>
        <v>464.6328212262823</v>
      </c>
      <c r="AA46" s="4">
        <f t="shared" si="13"/>
        <v>0.6819119885884461</v>
      </c>
      <c r="AB46" s="4">
        <f t="shared" si="14"/>
        <v>0.8929237082254673</v>
      </c>
      <c r="AC46" s="4">
        <f t="shared" si="15"/>
        <v>0.75</v>
      </c>
    </row>
    <row r="47" spans="1:29" ht="12.75">
      <c r="A47" s="1">
        <v>1957.3</v>
      </c>
      <c r="B47" s="2">
        <v>2317.001</v>
      </c>
      <c r="C47" s="2">
        <v>20.131</v>
      </c>
      <c r="D47" s="2">
        <v>289.3</v>
      </c>
      <c r="E47" s="2">
        <v>70.4</v>
      </c>
      <c r="F47" s="2">
        <v>64206.666666666664</v>
      </c>
      <c r="G47" s="2">
        <f t="shared" si="0"/>
        <v>54.0674060164094</v>
      </c>
      <c r="H47" s="2">
        <v>3.233333333333334</v>
      </c>
      <c r="I47" s="2">
        <v>112430.66666666667</v>
      </c>
      <c r="J47" s="2">
        <f t="shared" si="1"/>
        <v>0.5824688769809678</v>
      </c>
      <c r="K47" s="2">
        <v>111.8</v>
      </c>
      <c r="L47" s="2">
        <v>12.9</v>
      </c>
      <c r="M47" s="1"/>
      <c r="N47" s="3">
        <f t="shared" si="2"/>
        <v>320.5682821510709</v>
      </c>
      <c r="O47" s="3">
        <f t="shared" si="3"/>
        <v>179.2411872692616</v>
      </c>
      <c r="P47" s="3">
        <f t="shared" si="4"/>
        <v>828.8508481070171</v>
      </c>
      <c r="Q47" s="3">
        <f t="shared" si="5"/>
        <v>464.2252427477381</v>
      </c>
      <c r="R47" s="3">
        <f t="shared" si="8"/>
        <v>0.5928821890732738</v>
      </c>
      <c r="S47" s="3">
        <f t="shared" si="6"/>
        <v>-44.50336041490648</v>
      </c>
      <c r="T47" s="3">
        <f t="shared" si="7"/>
        <v>0.8083333333333335</v>
      </c>
      <c r="U47" s="1"/>
      <c r="V47" s="1">
        <f t="shared" si="16"/>
        <v>41</v>
      </c>
      <c r="W47" s="4">
        <f t="shared" si="9"/>
        <v>0.6666211753666857</v>
      </c>
      <c r="X47" s="4">
        <f t="shared" si="10"/>
        <v>0.6386351023708414</v>
      </c>
      <c r="Y47" s="4">
        <f t="shared" si="11"/>
        <v>0.6274112132399523</v>
      </c>
      <c r="Z47" s="4">
        <f t="shared" si="12"/>
        <v>464.2252427477381</v>
      </c>
      <c r="AA47" s="4">
        <f t="shared" si="13"/>
        <v>0.5928821890732738</v>
      </c>
      <c r="AB47" s="4">
        <f t="shared" si="14"/>
        <v>0.18533185513223316</v>
      </c>
      <c r="AC47" s="4">
        <f t="shared" si="15"/>
        <v>0.8083333333333335</v>
      </c>
    </row>
    <row r="48" spans="1:29" ht="12.75">
      <c r="A48" s="1">
        <v>1957.4</v>
      </c>
      <c r="B48" s="2">
        <v>2292.459</v>
      </c>
      <c r="C48" s="2">
        <v>20.133</v>
      </c>
      <c r="D48" s="2">
        <v>291</v>
      </c>
      <c r="E48" s="2">
        <v>69.4</v>
      </c>
      <c r="F48" s="2">
        <v>63879</v>
      </c>
      <c r="G48" s="2">
        <f t="shared" si="0"/>
        <v>53.79148316253063</v>
      </c>
      <c r="H48" s="2">
        <v>3.2533333333333334</v>
      </c>
      <c r="I48" s="2">
        <v>112865.66666666667</v>
      </c>
      <c r="J48" s="2">
        <f t="shared" si="1"/>
        <v>0.5847224788584513</v>
      </c>
      <c r="K48" s="2">
        <v>110.8</v>
      </c>
      <c r="L48" s="2">
        <v>13.1</v>
      </c>
      <c r="M48" s="1"/>
      <c r="N48" s="3">
        <f t="shared" si="2"/>
        <v>320.7580946752282</v>
      </c>
      <c r="O48" s="3">
        <f t="shared" si="3"/>
        <v>177.41445470935483</v>
      </c>
      <c r="P48" s="3">
        <f t="shared" si="4"/>
        <v>827.3998258990023</v>
      </c>
      <c r="Q48" s="3">
        <f t="shared" si="5"/>
        <v>462.4289676857019</v>
      </c>
      <c r="R48" s="3">
        <f t="shared" si="8"/>
        <v>0.009934432752034539</v>
      </c>
      <c r="S48" s="3">
        <f t="shared" si="6"/>
        <v>-42.9748029637106</v>
      </c>
      <c r="T48" s="3">
        <f t="shared" si="7"/>
        <v>0.8133333333333334</v>
      </c>
      <c r="U48" s="1"/>
      <c r="V48" s="1">
        <f t="shared" si="16"/>
        <v>42</v>
      </c>
      <c r="W48" s="4">
        <f t="shared" si="9"/>
        <v>0.18981252415733252</v>
      </c>
      <c r="X48" s="4">
        <f t="shared" si="10"/>
        <v>-1.826732559906759</v>
      </c>
      <c r="Y48" s="4">
        <f t="shared" si="11"/>
        <v>-1.4510222080148196</v>
      </c>
      <c r="Z48" s="4">
        <f t="shared" si="12"/>
        <v>462.4289676857019</v>
      </c>
      <c r="AA48" s="4">
        <f t="shared" si="13"/>
        <v>0.009934432752034539</v>
      </c>
      <c r="AB48" s="4">
        <f t="shared" si="14"/>
        <v>1.52855745119588</v>
      </c>
      <c r="AC48" s="4">
        <f t="shared" si="15"/>
        <v>0.8133333333333334</v>
      </c>
    </row>
    <row r="49" spans="1:29" ht="12.75">
      <c r="A49" s="1">
        <v>1958.1</v>
      </c>
      <c r="B49" s="2">
        <v>2230.219</v>
      </c>
      <c r="C49" s="2">
        <v>20.355</v>
      </c>
      <c r="D49" s="2">
        <v>290.5</v>
      </c>
      <c r="E49" s="2">
        <v>64.5</v>
      </c>
      <c r="F49" s="2">
        <v>62949.666666666664</v>
      </c>
      <c r="G49" s="2">
        <f t="shared" si="0"/>
        <v>53.00890644166182</v>
      </c>
      <c r="H49" s="2">
        <v>1.8633333333333335</v>
      </c>
      <c r="I49" s="2">
        <v>113236.33333333333</v>
      </c>
      <c r="J49" s="2">
        <f t="shared" si="1"/>
        <v>0.5866427894237859</v>
      </c>
      <c r="K49" s="2">
        <v>110.7</v>
      </c>
      <c r="L49" s="2">
        <v>13.1</v>
      </c>
      <c r="M49" s="1"/>
      <c r="N49" s="3">
        <f t="shared" si="2"/>
        <v>319.1616174629154</v>
      </c>
      <c r="O49" s="3">
        <f t="shared" si="3"/>
        <v>168.66778221389146</v>
      </c>
      <c r="P49" s="3">
        <f t="shared" si="4"/>
        <v>824.3194246202399</v>
      </c>
      <c r="Q49" s="3">
        <f t="shared" si="5"/>
        <v>460.5452779521683</v>
      </c>
      <c r="R49" s="3">
        <f t="shared" si="8"/>
        <v>1.0966322110730342</v>
      </c>
      <c r="S49" s="3">
        <f t="shared" si="6"/>
        <v>-44.07143517478364</v>
      </c>
      <c r="T49" s="3">
        <f t="shared" si="7"/>
        <v>0.4658333333333334</v>
      </c>
      <c r="U49" s="1"/>
      <c r="V49" s="1">
        <f t="shared" si="16"/>
        <v>43</v>
      </c>
      <c r="W49" s="4">
        <f t="shared" si="9"/>
        <v>-1.5964772123128341</v>
      </c>
      <c r="X49" s="4">
        <f t="shared" si="10"/>
        <v>-8.746672495463372</v>
      </c>
      <c r="Y49" s="4">
        <f t="shared" si="11"/>
        <v>-3.080401278762338</v>
      </c>
      <c r="Z49" s="4">
        <f t="shared" si="12"/>
        <v>460.5452779521683</v>
      </c>
      <c r="AA49" s="4">
        <f t="shared" si="13"/>
        <v>1.0966322110730342</v>
      </c>
      <c r="AB49" s="4">
        <f t="shared" si="14"/>
        <v>-1.096632211073036</v>
      </c>
      <c r="AC49" s="4">
        <f t="shared" si="15"/>
        <v>0.4658333333333334</v>
      </c>
    </row>
    <row r="50" spans="1:29" ht="12.75">
      <c r="A50" s="1">
        <v>1958.2</v>
      </c>
      <c r="B50" s="2">
        <v>2243.374</v>
      </c>
      <c r="C50" s="2">
        <v>20.419</v>
      </c>
      <c r="D50" s="2">
        <v>293.4</v>
      </c>
      <c r="E50" s="2">
        <v>63</v>
      </c>
      <c r="F50" s="2">
        <v>62745</v>
      </c>
      <c r="G50" s="2">
        <f t="shared" si="0"/>
        <v>52.83655991848627</v>
      </c>
      <c r="H50" s="2">
        <v>0.94</v>
      </c>
      <c r="I50" s="2">
        <v>113532</v>
      </c>
      <c r="J50" s="2">
        <f t="shared" si="1"/>
        <v>0.5881745479412785</v>
      </c>
      <c r="K50" s="2">
        <v>110.8</v>
      </c>
      <c r="L50" s="2">
        <v>13.3</v>
      </c>
      <c r="M50" s="1"/>
      <c r="N50" s="3">
        <f t="shared" si="2"/>
        <v>319.5802550662539</v>
      </c>
      <c r="O50" s="3">
        <f t="shared" si="3"/>
        <v>165.74004113451906</v>
      </c>
      <c r="P50" s="3">
        <f t="shared" si="4"/>
        <v>824.6467786486946</v>
      </c>
      <c r="Q50" s="3">
        <f t="shared" si="5"/>
        <v>460.0491487016473</v>
      </c>
      <c r="R50" s="3">
        <f t="shared" si="8"/>
        <v>0.31392579859557124</v>
      </c>
      <c r="S50" s="3">
        <f t="shared" si="6"/>
        <v>-42.87018047131896</v>
      </c>
      <c r="T50" s="3">
        <f t="shared" si="7"/>
        <v>0.235</v>
      </c>
      <c r="U50" s="1"/>
      <c r="V50" s="1">
        <f t="shared" si="16"/>
        <v>44</v>
      </c>
      <c r="W50" s="4">
        <f t="shared" si="9"/>
        <v>0.4186376033385386</v>
      </c>
      <c r="X50" s="4">
        <f t="shared" si="10"/>
        <v>-2.927741079372396</v>
      </c>
      <c r="Y50" s="4">
        <f t="shared" si="11"/>
        <v>0.3273540284546925</v>
      </c>
      <c r="Z50" s="4">
        <f t="shared" si="12"/>
        <v>460.0491487016473</v>
      </c>
      <c r="AA50" s="4">
        <f t="shared" si="13"/>
        <v>0.31392579859557124</v>
      </c>
      <c r="AB50" s="4">
        <f t="shared" si="14"/>
        <v>1.2012547034646772</v>
      </c>
      <c r="AC50" s="4">
        <f t="shared" si="15"/>
        <v>0.235</v>
      </c>
    </row>
    <row r="51" spans="1:29" ht="12.75">
      <c r="A51" s="1">
        <v>1958.3</v>
      </c>
      <c r="B51" s="2">
        <v>2295.207</v>
      </c>
      <c r="C51" s="2">
        <v>20.553</v>
      </c>
      <c r="D51" s="2">
        <v>298.5</v>
      </c>
      <c r="E51" s="2">
        <v>63.9</v>
      </c>
      <c r="F51" s="2">
        <v>62979.333333333336</v>
      </c>
      <c r="G51" s="2">
        <f t="shared" si="0"/>
        <v>53.03388826668238</v>
      </c>
      <c r="H51" s="2">
        <v>1.3233333333333333</v>
      </c>
      <c r="I51" s="2">
        <v>113846.33333333333</v>
      </c>
      <c r="J51" s="2">
        <f t="shared" si="1"/>
        <v>0.589803012746234</v>
      </c>
      <c r="K51" s="2">
        <v>111.3</v>
      </c>
      <c r="L51" s="2">
        <v>13.4</v>
      </c>
      <c r="M51" s="1"/>
      <c r="N51" s="3">
        <f t="shared" si="2"/>
        <v>320.372969167669</v>
      </c>
      <c r="O51" s="3">
        <f t="shared" si="3"/>
        <v>166.22791202275226</v>
      </c>
      <c r="P51" s="3">
        <f t="shared" si="4"/>
        <v>826.654498903856</v>
      </c>
      <c r="Q51" s="3">
        <f t="shared" si="5"/>
        <v>460.5956857306703</v>
      </c>
      <c r="R51" s="3">
        <f t="shared" si="8"/>
        <v>0.6541075747974023</v>
      </c>
      <c r="S51" s="3">
        <f t="shared" si="6"/>
        <v>-42.77522087320061</v>
      </c>
      <c r="T51" s="3">
        <f t="shared" si="7"/>
        <v>0.3308333333333333</v>
      </c>
      <c r="U51" s="1"/>
      <c r="V51" s="1">
        <f t="shared" si="16"/>
        <v>45</v>
      </c>
      <c r="W51" s="4">
        <f t="shared" si="9"/>
        <v>0.792714101415072</v>
      </c>
      <c r="X51" s="4">
        <f t="shared" si="10"/>
        <v>0.48787088823320346</v>
      </c>
      <c r="Y51" s="4">
        <f t="shared" si="11"/>
        <v>2.0077202551614164</v>
      </c>
      <c r="Z51" s="4">
        <f t="shared" si="12"/>
        <v>460.5956857306703</v>
      </c>
      <c r="AA51" s="4">
        <f t="shared" si="13"/>
        <v>0.6541075747974023</v>
      </c>
      <c r="AB51" s="4">
        <f t="shared" si="14"/>
        <v>0.09495959811835064</v>
      </c>
      <c r="AC51" s="4">
        <f t="shared" si="15"/>
        <v>0.3308333333333333</v>
      </c>
    </row>
    <row r="52" spans="1:29" ht="12.75">
      <c r="A52" s="1">
        <v>1958.4</v>
      </c>
      <c r="B52" s="2">
        <v>2348.023</v>
      </c>
      <c r="C52" s="2">
        <v>20.656</v>
      </c>
      <c r="D52" s="2">
        <v>302.3</v>
      </c>
      <c r="E52" s="2">
        <v>68</v>
      </c>
      <c r="F52" s="2">
        <v>63498</v>
      </c>
      <c r="G52" s="2">
        <f t="shared" si="0"/>
        <v>53.47064916254747</v>
      </c>
      <c r="H52" s="2">
        <v>2.1633333333333336</v>
      </c>
      <c r="I52" s="2">
        <v>114283.33333333333</v>
      </c>
      <c r="J52" s="2">
        <f t="shared" si="1"/>
        <v>0.5920669760116599</v>
      </c>
      <c r="K52" s="2">
        <v>111.9</v>
      </c>
      <c r="L52" s="2">
        <v>13.6</v>
      </c>
      <c r="M52" s="1"/>
      <c r="N52" s="3">
        <f t="shared" si="2"/>
        <v>320.75495830237253</v>
      </c>
      <c r="O52" s="3">
        <f t="shared" si="3"/>
        <v>171.56373864144194</v>
      </c>
      <c r="P52" s="3">
        <f t="shared" si="4"/>
        <v>828.5464491813309</v>
      </c>
      <c r="Q52" s="3">
        <f t="shared" si="5"/>
        <v>461.5703834246585</v>
      </c>
      <c r="R52" s="3">
        <f t="shared" si="8"/>
        <v>0.4998918415414888</v>
      </c>
      <c r="S52" s="3">
        <f t="shared" si="6"/>
        <v>-41.79360413622803</v>
      </c>
      <c r="T52" s="3">
        <f t="shared" si="7"/>
        <v>0.5408333333333334</v>
      </c>
      <c r="U52" s="1"/>
      <c r="V52" s="1">
        <f t="shared" si="16"/>
        <v>46</v>
      </c>
      <c r="W52" s="4">
        <f t="shared" si="9"/>
        <v>0.3819891347035309</v>
      </c>
      <c r="X52" s="4">
        <f t="shared" si="10"/>
        <v>5.33582661868968</v>
      </c>
      <c r="Y52" s="4">
        <f t="shared" si="11"/>
        <v>1.891950277474848</v>
      </c>
      <c r="Z52" s="4">
        <f t="shared" si="12"/>
        <v>461.5703834246585</v>
      </c>
      <c r="AA52" s="4">
        <f t="shared" si="13"/>
        <v>0.4998918415414888</v>
      </c>
      <c r="AB52" s="4">
        <f t="shared" si="14"/>
        <v>0.9816167369725761</v>
      </c>
      <c r="AC52" s="4">
        <f t="shared" si="15"/>
        <v>0.5408333333333334</v>
      </c>
    </row>
    <row r="53" spans="1:29" ht="12.75">
      <c r="A53" s="1">
        <v>1959.1</v>
      </c>
      <c r="B53" s="2">
        <v>2392.886</v>
      </c>
      <c r="C53" s="2">
        <v>20.704</v>
      </c>
      <c r="D53" s="2">
        <v>310</v>
      </c>
      <c r="E53" s="2">
        <v>72.3</v>
      </c>
      <c r="F53" s="2">
        <v>63939.666666666664</v>
      </c>
      <c r="G53" s="2">
        <f t="shared" si="0"/>
        <v>53.84256959122437</v>
      </c>
      <c r="H53" s="2">
        <v>2.57</v>
      </c>
      <c r="I53" s="2">
        <v>114714.33333333333</v>
      </c>
      <c r="J53" s="2">
        <f t="shared" si="1"/>
        <v>0.5942998551132586</v>
      </c>
      <c r="K53" s="2">
        <v>112.2</v>
      </c>
      <c r="L53" s="2">
        <v>13.7</v>
      </c>
      <c r="M53" s="1"/>
      <c r="N53" s="3">
        <f t="shared" si="2"/>
        <v>322.6616659564199</v>
      </c>
      <c r="O53" s="3">
        <f t="shared" si="3"/>
        <v>177.08684912497256</v>
      </c>
      <c r="P53" s="3">
        <f t="shared" si="4"/>
        <v>830.062672823017</v>
      </c>
      <c r="Q53" s="3">
        <f t="shared" si="5"/>
        <v>462.1548498135934</v>
      </c>
      <c r="R53" s="3">
        <f t="shared" si="8"/>
        <v>0.2321084214203406</v>
      </c>
      <c r="S53" s="3">
        <f t="shared" si="6"/>
        <v>-41.29310854844109</v>
      </c>
      <c r="T53" s="3">
        <f t="shared" si="7"/>
        <v>0.6425</v>
      </c>
      <c r="U53" s="1"/>
      <c r="V53" s="1">
        <f t="shared" si="16"/>
        <v>47</v>
      </c>
      <c r="W53" s="4">
        <f t="shared" si="9"/>
        <v>1.9067076540473522</v>
      </c>
      <c r="X53" s="4">
        <f t="shared" si="10"/>
        <v>5.5231104835306155</v>
      </c>
      <c r="Y53" s="4">
        <f t="shared" si="11"/>
        <v>1.5162236416861106</v>
      </c>
      <c r="Z53" s="4">
        <f t="shared" si="12"/>
        <v>462.1548498135934</v>
      </c>
      <c r="AA53" s="4">
        <f t="shared" si="13"/>
        <v>0.2321084214203406</v>
      </c>
      <c r="AB53" s="4">
        <f t="shared" si="14"/>
        <v>0.5004955877869435</v>
      </c>
      <c r="AC53" s="4">
        <f t="shared" si="15"/>
        <v>0.6425</v>
      </c>
    </row>
    <row r="54" spans="1:29" ht="12.75">
      <c r="A54" s="1">
        <v>1959.2</v>
      </c>
      <c r="B54" s="2">
        <v>2455.813</v>
      </c>
      <c r="C54" s="2">
        <v>20.704</v>
      </c>
      <c r="D54" s="2">
        <v>316</v>
      </c>
      <c r="E54" s="2">
        <v>74.9</v>
      </c>
      <c r="F54" s="2">
        <v>64772</v>
      </c>
      <c r="G54" s="2">
        <f t="shared" si="0"/>
        <v>54.54346416511583</v>
      </c>
      <c r="H54" s="2">
        <v>3.0833333333333335</v>
      </c>
      <c r="I54" s="2">
        <v>115139</v>
      </c>
      <c r="J54" s="2">
        <f t="shared" si="1"/>
        <v>0.5964999231530393</v>
      </c>
      <c r="K54" s="2">
        <v>112.6</v>
      </c>
      <c r="L54" s="2">
        <v>13.8</v>
      </c>
      <c r="M54" s="1"/>
      <c r="N54" s="3">
        <f t="shared" si="2"/>
        <v>324.20914615423715</v>
      </c>
      <c r="O54" s="3">
        <f t="shared" si="3"/>
        <v>180.2503138478633</v>
      </c>
      <c r="P54" s="3">
        <f t="shared" si="4"/>
        <v>832.2889312577034</v>
      </c>
      <c r="Q54" s="3">
        <f t="shared" si="5"/>
        <v>463.4345587437227</v>
      </c>
      <c r="R54" s="3">
        <f t="shared" si="8"/>
        <v>0</v>
      </c>
      <c r="S54" s="3">
        <f t="shared" si="6"/>
        <v>-40.565832615533104</v>
      </c>
      <c r="T54" s="3">
        <f t="shared" si="7"/>
        <v>0.7708333333333334</v>
      </c>
      <c r="U54" s="1"/>
      <c r="V54" s="1">
        <f t="shared" si="16"/>
        <v>48</v>
      </c>
      <c r="W54" s="4">
        <f t="shared" si="9"/>
        <v>1.547480197817265</v>
      </c>
      <c r="X54" s="4">
        <f t="shared" si="10"/>
        <v>3.163464722890751</v>
      </c>
      <c r="Y54" s="4">
        <f t="shared" si="11"/>
        <v>2.2262584346864287</v>
      </c>
      <c r="Z54" s="4">
        <f t="shared" si="12"/>
        <v>463.4345587437227</v>
      </c>
      <c r="AA54" s="4">
        <f t="shared" si="13"/>
        <v>0</v>
      </c>
      <c r="AB54" s="4">
        <f t="shared" si="14"/>
        <v>0.7272759329079861</v>
      </c>
      <c r="AC54" s="4">
        <f t="shared" si="15"/>
        <v>0.7708333333333334</v>
      </c>
    </row>
    <row r="55" spans="1:29" ht="12.75">
      <c r="A55" s="1">
        <v>1959.3</v>
      </c>
      <c r="B55" s="2">
        <v>2453.948</v>
      </c>
      <c r="C55" s="2">
        <v>20.753</v>
      </c>
      <c r="D55" s="2">
        <v>321.2</v>
      </c>
      <c r="E55" s="2">
        <v>76.1</v>
      </c>
      <c r="F55" s="2">
        <v>64875</v>
      </c>
      <c r="G55" s="2">
        <f t="shared" si="0"/>
        <v>54.6301988160299</v>
      </c>
      <c r="H55" s="2">
        <v>3.5766666666666667</v>
      </c>
      <c r="I55" s="2">
        <v>115550.66666666667</v>
      </c>
      <c r="J55" s="2">
        <f t="shared" si="1"/>
        <v>0.5986326421711943</v>
      </c>
      <c r="K55" s="2">
        <v>112.3</v>
      </c>
      <c r="L55" s="2">
        <v>13.9</v>
      </c>
      <c r="M55" s="1"/>
      <c r="N55" s="3">
        <f t="shared" si="2"/>
        <v>325.2480321726051</v>
      </c>
      <c r="O55" s="3">
        <f t="shared" si="3"/>
        <v>181.2464604521084</v>
      </c>
      <c r="P55" s="3">
        <f t="shared" si="4"/>
        <v>831.8560589345263</v>
      </c>
      <c r="Q55" s="3">
        <f t="shared" si="5"/>
        <v>462.969765166988</v>
      </c>
      <c r="R55" s="3">
        <f t="shared" si="8"/>
        <v>0.23638962210328351</v>
      </c>
      <c r="S55" s="3">
        <f t="shared" si="6"/>
        <v>-40.080197440287705</v>
      </c>
      <c r="T55" s="3">
        <f t="shared" si="7"/>
        <v>0.8941666666666667</v>
      </c>
      <c r="U55" s="1"/>
      <c r="V55" s="1">
        <f t="shared" si="16"/>
        <v>49</v>
      </c>
      <c r="W55" s="4">
        <f t="shared" si="9"/>
        <v>1.0388860183679753</v>
      </c>
      <c r="X55" s="4">
        <f t="shared" si="10"/>
        <v>0.9961466042450979</v>
      </c>
      <c r="Y55" s="4">
        <f t="shared" si="11"/>
        <v>-0.4328723231770937</v>
      </c>
      <c r="Z55" s="4">
        <f t="shared" si="12"/>
        <v>462.969765166988</v>
      </c>
      <c r="AA55" s="4">
        <f t="shared" si="13"/>
        <v>0.23638962210328351</v>
      </c>
      <c r="AB55" s="4">
        <f t="shared" si="14"/>
        <v>0.4856351752453989</v>
      </c>
      <c r="AC55" s="4">
        <f t="shared" si="15"/>
        <v>0.8941666666666667</v>
      </c>
    </row>
    <row r="56" spans="1:29" ht="12.75">
      <c r="A56" s="1">
        <v>1959.4</v>
      </c>
      <c r="B56" s="2">
        <v>2462.587</v>
      </c>
      <c r="C56" s="2">
        <v>20.84</v>
      </c>
      <c r="D56" s="2">
        <v>323.3</v>
      </c>
      <c r="E56" s="2">
        <v>75.2</v>
      </c>
      <c r="F56" s="2">
        <v>64927.333333333336</v>
      </c>
      <c r="G56" s="2">
        <f t="shared" si="0"/>
        <v>54.67426787814483</v>
      </c>
      <c r="H56" s="2">
        <v>3.99</v>
      </c>
      <c r="I56" s="2">
        <v>115918</v>
      </c>
      <c r="J56" s="2">
        <f t="shared" si="1"/>
        <v>0.6005356837566248</v>
      </c>
      <c r="K56" s="2">
        <v>112</v>
      </c>
      <c r="L56" s="2">
        <v>14.1</v>
      </c>
      <c r="M56" s="1"/>
      <c r="N56" s="3">
        <f t="shared" si="2"/>
        <v>325.16396836656196</v>
      </c>
      <c r="O56" s="3">
        <f t="shared" si="3"/>
        <v>179.32102298900264</v>
      </c>
      <c r="P56" s="3">
        <f t="shared" si="4"/>
        <v>831.8900918190792</v>
      </c>
      <c r="Q56" s="3">
        <f t="shared" si="5"/>
        <v>462.46550771678443</v>
      </c>
      <c r="R56" s="3">
        <f t="shared" si="8"/>
        <v>0.41834023456432945</v>
      </c>
      <c r="S56" s="3">
        <f t="shared" si="6"/>
        <v>-39.06994195010435</v>
      </c>
      <c r="T56" s="3">
        <f t="shared" si="7"/>
        <v>0.9975</v>
      </c>
      <c r="U56" s="1"/>
      <c r="V56" s="1">
        <f t="shared" si="16"/>
        <v>50</v>
      </c>
      <c r="W56" s="4">
        <f t="shared" si="9"/>
        <v>-0.08406380604316155</v>
      </c>
      <c r="X56" s="4">
        <f t="shared" si="10"/>
        <v>-1.9254374631057658</v>
      </c>
      <c r="Y56" s="4">
        <f t="shared" si="11"/>
        <v>0.03403288455285747</v>
      </c>
      <c r="Z56" s="4">
        <f t="shared" si="12"/>
        <v>462.46550771678443</v>
      </c>
      <c r="AA56" s="4">
        <f t="shared" si="13"/>
        <v>0.41834023456432945</v>
      </c>
      <c r="AB56" s="4">
        <f t="shared" si="14"/>
        <v>1.0102554901833543</v>
      </c>
      <c r="AC56" s="4">
        <f t="shared" si="15"/>
        <v>0.9975</v>
      </c>
    </row>
    <row r="57" spans="1:29" ht="12.75">
      <c r="A57" s="1">
        <v>1960.1</v>
      </c>
      <c r="B57" s="2">
        <v>2517.365</v>
      </c>
      <c r="C57" s="2">
        <v>20.931</v>
      </c>
      <c r="D57" s="2">
        <v>326.9</v>
      </c>
      <c r="E57" s="2">
        <v>77.9</v>
      </c>
      <c r="F57" s="2">
        <v>65213.333333333336</v>
      </c>
      <c r="G57" s="2">
        <f t="shared" si="0"/>
        <v>54.91510389912957</v>
      </c>
      <c r="H57" s="2">
        <v>3.9333333333333336</v>
      </c>
      <c r="I57" s="2">
        <v>116707.66666666667</v>
      </c>
      <c r="J57" s="2">
        <f t="shared" si="1"/>
        <v>0.6046267050959033</v>
      </c>
      <c r="K57" s="2">
        <v>111.7</v>
      </c>
      <c r="L57" s="2">
        <v>14.4</v>
      </c>
      <c r="M57" s="1"/>
      <c r="N57" s="3">
        <f t="shared" si="2"/>
        <v>325.1567027859597</v>
      </c>
      <c r="O57" s="3">
        <f t="shared" si="3"/>
        <v>181.73386670061348</v>
      </c>
      <c r="P57" s="3">
        <f t="shared" si="4"/>
        <v>833.41120262819</v>
      </c>
      <c r="Q57" s="3">
        <f t="shared" si="5"/>
        <v>461.95789750793057</v>
      </c>
      <c r="R57" s="3">
        <f t="shared" si="8"/>
        <v>0.43570967400428096</v>
      </c>
      <c r="S57" s="3">
        <f t="shared" si="6"/>
        <v>-37.400310704325435</v>
      </c>
      <c r="T57" s="3">
        <f t="shared" si="7"/>
        <v>0.9833333333333334</v>
      </c>
      <c r="U57" s="1"/>
      <c r="V57" s="1">
        <f t="shared" si="16"/>
        <v>51</v>
      </c>
      <c r="W57" s="4">
        <f t="shared" si="9"/>
        <v>-0.007265580602279442</v>
      </c>
      <c r="X57" s="4">
        <f t="shared" si="10"/>
        <v>2.412843711610833</v>
      </c>
      <c r="Y57" s="4">
        <f t="shared" si="11"/>
        <v>1.5211108091108372</v>
      </c>
      <c r="Z57" s="4">
        <f t="shared" si="12"/>
        <v>461.95789750793057</v>
      </c>
      <c r="AA57" s="4">
        <f t="shared" si="13"/>
        <v>0.43570967400428096</v>
      </c>
      <c r="AB57" s="4">
        <f t="shared" si="14"/>
        <v>1.6696312457789162</v>
      </c>
      <c r="AC57" s="4">
        <f t="shared" si="15"/>
        <v>0.9833333333333334</v>
      </c>
    </row>
    <row r="58" spans="1:29" ht="12.75">
      <c r="A58" s="1">
        <v>1960.2</v>
      </c>
      <c r="B58" s="2">
        <v>2504.8</v>
      </c>
      <c r="C58" s="2">
        <v>21.004</v>
      </c>
      <c r="D58" s="2">
        <v>332.7</v>
      </c>
      <c r="E58" s="2">
        <v>76.5</v>
      </c>
      <c r="F58" s="2">
        <v>66061.33333333333</v>
      </c>
      <c r="G58" s="2">
        <f t="shared" si="0"/>
        <v>55.62919112218919</v>
      </c>
      <c r="H58" s="2">
        <v>3.6966666666666668</v>
      </c>
      <c r="I58" s="2">
        <v>117036.66666666667</v>
      </c>
      <c r="J58" s="2">
        <f t="shared" si="1"/>
        <v>0.6063311534124368</v>
      </c>
      <c r="K58" s="2">
        <v>111.8</v>
      </c>
      <c r="L58" s="2">
        <v>14.4</v>
      </c>
      <c r="M58" s="1"/>
      <c r="N58" s="3">
        <f t="shared" si="2"/>
        <v>326.28572716390215</v>
      </c>
      <c r="O58" s="3">
        <f t="shared" si="3"/>
        <v>179.29068294470807</v>
      </c>
      <c r="P58" s="3">
        <f t="shared" si="4"/>
        <v>832.62931544024</v>
      </c>
      <c r="Q58" s="3">
        <f t="shared" si="5"/>
        <v>463.0578442788031</v>
      </c>
      <c r="R58" s="3">
        <f t="shared" si="8"/>
        <v>0.3481582150403728</v>
      </c>
      <c r="S58" s="3">
        <f t="shared" si="6"/>
        <v>-37.7484689193658</v>
      </c>
      <c r="T58" s="3">
        <f t="shared" si="7"/>
        <v>0.9241666666666667</v>
      </c>
      <c r="U58" s="1"/>
      <c r="V58" s="1">
        <f t="shared" si="16"/>
        <v>52</v>
      </c>
      <c r="W58" s="4">
        <f t="shared" si="9"/>
        <v>1.1290243779424713</v>
      </c>
      <c r="X58" s="4">
        <f t="shared" si="10"/>
        <v>-2.443183755905409</v>
      </c>
      <c r="Y58" s="4">
        <f t="shared" si="11"/>
        <v>-0.7818871879500193</v>
      </c>
      <c r="Z58" s="4">
        <f t="shared" si="12"/>
        <v>463.0578442788031</v>
      </c>
      <c r="AA58" s="4">
        <f t="shared" si="13"/>
        <v>0.3481582150403728</v>
      </c>
      <c r="AB58" s="4">
        <f t="shared" si="14"/>
        <v>-0.3481582150403639</v>
      </c>
      <c r="AC58" s="4">
        <f t="shared" si="15"/>
        <v>0.9241666666666667</v>
      </c>
    </row>
    <row r="59" spans="1:29" ht="12.75">
      <c r="A59" s="1">
        <v>1960.3</v>
      </c>
      <c r="B59" s="2">
        <v>2508.726</v>
      </c>
      <c r="C59" s="2">
        <v>21.084</v>
      </c>
      <c r="D59" s="2">
        <v>332.7</v>
      </c>
      <c r="E59" s="2">
        <v>74.4</v>
      </c>
      <c r="F59" s="2">
        <v>66023.66666666667</v>
      </c>
      <c r="G59" s="2">
        <f t="shared" si="0"/>
        <v>55.597472625252976</v>
      </c>
      <c r="H59" s="2">
        <v>2.936666666666667</v>
      </c>
      <c r="I59" s="2">
        <v>117411</v>
      </c>
      <c r="J59" s="2">
        <f t="shared" si="1"/>
        <v>0.6082704598556659</v>
      </c>
      <c r="K59" s="2">
        <v>111.9</v>
      </c>
      <c r="L59" s="2">
        <v>14.5</v>
      </c>
      <c r="M59" s="1"/>
      <c r="N59" s="3">
        <f t="shared" si="2"/>
        <v>325.58623846684026</v>
      </c>
      <c r="O59" s="3">
        <f t="shared" si="3"/>
        <v>175.80771434830177</v>
      </c>
      <c r="P59" s="3">
        <f t="shared" si="4"/>
        <v>832.466599418453</v>
      </c>
      <c r="Q59" s="3">
        <f t="shared" si="5"/>
        <v>462.7708833809742</v>
      </c>
      <c r="R59" s="3">
        <f t="shared" si="8"/>
        <v>0.3801563217347592</v>
      </c>
      <c r="S59" s="3">
        <f t="shared" si="6"/>
        <v>-37.43658095664317</v>
      </c>
      <c r="T59" s="3">
        <f t="shared" si="7"/>
        <v>0.7341666666666667</v>
      </c>
      <c r="U59" s="1"/>
      <c r="V59" s="1">
        <f t="shared" si="16"/>
        <v>53</v>
      </c>
      <c r="W59" s="4">
        <f t="shared" si="9"/>
        <v>-0.699488697061895</v>
      </c>
      <c r="X59" s="4">
        <f t="shared" si="10"/>
        <v>-3.4829685964062946</v>
      </c>
      <c r="Y59" s="4">
        <f t="shared" si="11"/>
        <v>-0.1627160217869914</v>
      </c>
      <c r="Z59" s="4">
        <f t="shared" si="12"/>
        <v>462.7708833809742</v>
      </c>
      <c r="AA59" s="4">
        <f t="shared" si="13"/>
        <v>0.3801563217347592</v>
      </c>
      <c r="AB59" s="4">
        <f t="shared" si="14"/>
        <v>0.3118879627226292</v>
      </c>
      <c r="AC59" s="4">
        <f t="shared" si="15"/>
        <v>0.7341666666666667</v>
      </c>
    </row>
    <row r="60" spans="1:29" ht="12.75">
      <c r="A60" s="1">
        <v>1960.4</v>
      </c>
      <c r="B60" s="2">
        <v>2476.232</v>
      </c>
      <c r="C60" s="2">
        <v>21.146</v>
      </c>
      <c r="D60" s="2">
        <v>334.6</v>
      </c>
      <c r="E60" s="2">
        <v>73.9</v>
      </c>
      <c r="F60" s="2">
        <v>65839.66666666667</v>
      </c>
      <c r="G60" s="2">
        <f t="shared" si="0"/>
        <v>55.44252917119287</v>
      </c>
      <c r="H60" s="2">
        <v>2.296666666666667</v>
      </c>
      <c r="I60" s="2">
        <v>117824.33333333333</v>
      </c>
      <c r="J60" s="2">
        <f t="shared" si="1"/>
        <v>0.6104118133637727</v>
      </c>
      <c r="K60" s="2">
        <v>111.5</v>
      </c>
      <c r="L60" s="2">
        <v>14.6</v>
      </c>
      <c r="M60" s="1"/>
      <c r="N60" s="3">
        <f t="shared" si="2"/>
        <v>325.51064719622417</v>
      </c>
      <c r="O60" s="3">
        <f t="shared" si="3"/>
        <v>174.4883511363674</v>
      </c>
      <c r="P60" s="3">
        <f t="shared" si="4"/>
        <v>830.8114774650161</v>
      </c>
      <c r="Q60" s="3">
        <f t="shared" si="5"/>
        <v>461.7822824444035</v>
      </c>
      <c r="R60" s="3">
        <f t="shared" si="8"/>
        <v>0.2936303317374378</v>
      </c>
      <c r="S60" s="3">
        <f t="shared" si="6"/>
        <v>-37.042923359604416</v>
      </c>
      <c r="T60" s="3">
        <f t="shared" si="7"/>
        <v>0.5741666666666667</v>
      </c>
      <c r="U60" s="1"/>
      <c r="V60" s="1">
        <f t="shared" si="16"/>
        <v>54</v>
      </c>
      <c r="W60" s="4">
        <f t="shared" si="9"/>
        <v>-0.07559127061608706</v>
      </c>
      <c r="X60" s="4">
        <f t="shared" si="10"/>
        <v>-1.319363211934359</v>
      </c>
      <c r="Y60" s="4">
        <f t="shared" si="11"/>
        <v>-1.6551219534369466</v>
      </c>
      <c r="Z60" s="4">
        <f t="shared" si="12"/>
        <v>461.7822824444035</v>
      </c>
      <c r="AA60" s="4">
        <f t="shared" si="13"/>
        <v>0.2936303317374378</v>
      </c>
      <c r="AB60" s="4">
        <f t="shared" si="14"/>
        <v>0.3936575970387537</v>
      </c>
      <c r="AC60" s="4">
        <f t="shared" si="15"/>
        <v>0.5741666666666667</v>
      </c>
    </row>
    <row r="61" spans="1:29" ht="12.75">
      <c r="A61" s="1">
        <v>1961.1</v>
      </c>
      <c r="B61" s="2">
        <v>2491.154</v>
      </c>
      <c r="C61" s="2">
        <v>21.192</v>
      </c>
      <c r="D61" s="2">
        <v>335.1</v>
      </c>
      <c r="E61" s="2">
        <v>72.8</v>
      </c>
      <c r="F61" s="2">
        <v>65738</v>
      </c>
      <c r="G61" s="2">
        <f t="shared" si="0"/>
        <v>55.35691729893139</v>
      </c>
      <c r="H61" s="2">
        <v>2.0033333333333334</v>
      </c>
      <c r="I61" s="2">
        <v>118254.33333333333</v>
      </c>
      <c r="J61" s="2">
        <f t="shared" si="1"/>
        <v>0.6126395117714001</v>
      </c>
      <c r="K61" s="2">
        <v>111.3</v>
      </c>
      <c r="L61" s="2">
        <v>14.7</v>
      </c>
      <c r="M61" s="1"/>
      <c r="N61" s="3">
        <f t="shared" si="2"/>
        <v>325.078383095273</v>
      </c>
      <c r="O61" s="3">
        <f t="shared" si="3"/>
        <v>172.40707914121057</v>
      </c>
      <c r="P61" s="3">
        <f t="shared" si="4"/>
        <v>831.0479924091699</v>
      </c>
      <c r="Q61" s="3">
        <f t="shared" si="5"/>
        <v>461.08392856024795</v>
      </c>
      <c r="R61" s="3">
        <f t="shared" si="8"/>
        <v>0.21729896594337994</v>
      </c>
      <c r="S61" s="3">
        <f t="shared" si="6"/>
        <v>-36.57762581850781</v>
      </c>
      <c r="T61" s="3">
        <f t="shared" si="7"/>
        <v>0.5008333333333334</v>
      </c>
      <c r="U61" s="1"/>
      <c r="V61" s="1">
        <f t="shared" si="16"/>
        <v>55</v>
      </c>
      <c r="W61" s="4">
        <f t="shared" si="9"/>
        <v>-0.4322641009511585</v>
      </c>
      <c r="X61" s="4">
        <f t="shared" si="10"/>
        <v>-2.0812719951568397</v>
      </c>
      <c r="Y61" s="4">
        <f t="shared" si="11"/>
        <v>0.23651494415378238</v>
      </c>
      <c r="Z61" s="4">
        <f t="shared" si="12"/>
        <v>461.08392856024795</v>
      </c>
      <c r="AA61" s="4">
        <f t="shared" si="13"/>
        <v>0.21729896594337994</v>
      </c>
      <c r="AB61" s="4">
        <f t="shared" si="14"/>
        <v>0.4652975410966036</v>
      </c>
      <c r="AC61" s="4">
        <f t="shared" si="15"/>
        <v>0.5008333333333334</v>
      </c>
    </row>
    <row r="62" spans="1:29" ht="12.75">
      <c r="A62" s="1">
        <v>1961.2</v>
      </c>
      <c r="B62" s="2">
        <v>2537.981</v>
      </c>
      <c r="C62" s="2">
        <v>21.237</v>
      </c>
      <c r="D62" s="2">
        <v>340.1</v>
      </c>
      <c r="E62" s="2">
        <v>74</v>
      </c>
      <c r="F62" s="2">
        <v>65605.33333333333</v>
      </c>
      <c r="G62" s="2">
        <f t="shared" si="0"/>
        <v>55.24520082299674</v>
      </c>
      <c r="H62" s="2">
        <v>1.7333333333333332</v>
      </c>
      <c r="I62" s="2">
        <v>118636</v>
      </c>
      <c r="J62" s="2">
        <f t="shared" si="1"/>
        <v>0.6146168099704182</v>
      </c>
      <c r="K62" s="2">
        <v>111.2</v>
      </c>
      <c r="L62" s="2">
        <v>14.9</v>
      </c>
      <c r="M62" s="1"/>
      <c r="N62" s="3">
        <f t="shared" si="2"/>
        <v>326.02510271382255</v>
      </c>
      <c r="O62" s="3">
        <f t="shared" si="3"/>
        <v>173.5076428329245</v>
      </c>
      <c r="P62" s="3">
        <f t="shared" si="4"/>
        <v>832.5880440621935</v>
      </c>
      <c r="Q62" s="3">
        <f t="shared" si="5"/>
        <v>460.46979481065017</v>
      </c>
      <c r="R62" s="3">
        <f t="shared" si="8"/>
        <v>0.21211914903931373</v>
      </c>
      <c r="S62" s="3">
        <f t="shared" si="6"/>
        <v>-35.43837305087483</v>
      </c>
      <c r="T62" s="3">
        <f t="shared" si="7"/>
        <v>0.4333333333333333</v>
      </c>
      <c r="U62" s="1"/>
      <c r="V62" s="1">
        <f t="shared" si="16"/>
        <v>56</v>
      </c>
      <c r="W62" s="4">
        <f t="shared" si="9"/>
        <v>0.9467196185495368</v>
      </c>
      <c r="X62" s="4">
        <f t="shared" si="10"/>
        <v>1.1005636917139157</v>
      </c>
      <c r="Y62" s="4">
        <f t="shared" si="11"/>
        <v>1.5400516530236246</v>
      </c>
      <c r="Z62" s="4">
        <f t="shared" si="12"/>
        <v>460.46979481065017</v>
      </c>
      <c r="AA62" s="4">
        <f t="shared" si="13"/>
        <v>0.21211914903931373</v>
      </c>
      <c r="AB62" s="4">
        <f t="shared" si="14"/>
        <v>1.139252767632982</v>
      </c>
      <c r="AC62" s="4">
        <f t="shared" si="15"/>
        <v>0.4333333333333333</v>
      </c>
    </row>
    <row r="63" spans="1:29" ht="12.75">
      <c r="A63" s="1">
        <v>1961.3</v>
      </c>
      <c r="B63" s="2">
        <v>2579.114</v>
      </c>
      <c r="C63" s="2">
        <v>21.303</v>
      </c>
      <c r="D63" s="2">
        <v>343</v>
      </c>
      <c r="E63" s="2">
        <v>75.7</v>
      </c>
      <c r="F63" s="2">
        <v>65667</v>
      </c>
      <c r="G63" s="2">
        <f t="shared" si="0"/>
        <v>55.29712933567994</v>
      </c>
      <c r="H63" s="2">
        <v>1.6833333333333333</v>
      </c>
      <c r="I63" s="2">
        <v>119000.66666666667</v>
      </c>
      <c r="J63" s="2">
        <f t="shared" si="1"/>
        <v>0.6165060363719255</v>
      </c>
      <c r="K63" s="2">
        <v>111.3</v>
      </c>
      <c r="L63" s="2">
        <v>15</v>
      </c>
      <c r="M63" s="1"/>
      <c r="N63" s="3">
        <f t="shared" si="2"/>
        <v>326.25697043660034</v>
      </c>
      <c r="O63" s="3">
        <f t="shared" si="3"/>
        <v>175.16174176434666</v>
      </c>
      <c r="P63" s="3">
        <f t="shared" si="4"/>
        <v>833.888837315207</v>
      </c>
      <c r="Q63" s="3">
        <f t="shared" si="5"/>
        <v>460.3467233795219</v>
      </c>
      <c r="R63" s="3">
        <f t="shared" si="8"/>
        <v>0.3102964407904363</v>
      </c>
      <c r="S63" s="3">
        <f t="shared" si="6"/>
        <v>-35.079770676585625</v>
      </c>
      <c r="T63" s="3">
        <f t="shared" si="7"/>
        <v>0.42083333333333334</v>
      </c>
      <c r="U63" s="1"/>
      <c r="V63" s="1">
        <f t="shared" si="16"/>
        <v>57</v>
      </c>
      <c r="W63" s="4">
        <f t="shared" si="9"/>
        <v>0.23186772277779255</v>
      </c>
      <c r="X63" s="4">
        <f t="shared" si="10"/>
        <v>1.654098931422169</v>
      </c>
      <c r="Y63" s="4">
        <f t="shared" si="11"/>
        <v>1.3007932530134667</v>
      </c>
      <c r="Z63" s="4">
        <f t="shared" si="12"/>
        <v>460.3467233795219</v>
      </c>
      <c r="AA63" s="4">
        <f t="shared" si="13"/>
        <v>0.3102964407904363</v>
      </c>
      <c r="AB63" s="4">
        <f t="shared" si="14"/>
        <v>0.3586023742892053</v>
      </c>
      <c r="AC63" s="4">
        <f t="shared" si="15"/>
        <v>0.42083333333333334</v>
      </c>
    </row>
    <row r="64" spans="1:29" ht="12.75">
      <c r="A64" s="1">
        <v>1961.4</v>
      </c>
      <c r="B64" s="2">
        <v>2631.831</v>
      </c>
      <c r="C64" s="2">
        <v>21.375</v>
      </c>
      <c r="D64" s="2">
        <v>350.3</v>
      </c>
      <c r="E64" s="2">
        <v>78.2</v>
      </c>
      <c r="F64" s="2">
        <v>65966.66666666667</v>
      </c>
      <c r="G64" s="2">
        <f t="shared" si="0"/>
        <v>55.549473837853924</v>
      </c>
      <c r="H64" s="2">
        <v>2.4</v>
      </c>
      <c r="I64" s="2">
        <v>119189.66666666667</v>
      </c>
      <c r="J64" s="2">
        <f t="shared" si="1"/>
        <v>0.6174851875324873</v>
      </c>
      <c r="K64" s="2">
        <v>111.8</v>
      </c>
      <c r="L64" s="2">
        <v>15.1</v>
      </c>
      <c r="M64" s="1"/>
      <c r="N64" s="3">
        <f t="shared" si="2"/>
        <v>327.8668113949974</v>
      </c>
      <c r="O64" s="3">
        <f t="shared" si="3"/>
        <v>177.9147831297798</v>
      </c>
      <c r="P64" s="3">
        <f t="shared" si="4"/>
        <v>835.7535279226589</v>
      </c>
      <c r="Q64" s="3">
        <f t="shared" si="5"/>
        <v>461.0915617477229</v>
      </c>
      <c r="R64" s="3">
        <f t="shared" si="8"/>
        <v>0.3374106954757927</v>
      </c>
      <c r="S64" s="3">
        <f t="shared" si="6"/>
        <v>-34.752727100194534</v>
      </c>
      <c r="T64" s="3">
        <f t="shared" si="7"/>
        <v>0.6</v>
      </c>
      <c r="U64" s="1"/>
      <c r="V64" s="1">
        <f t="shared" si="16"/>
        <v>58</v>
      </c>
      <c r="W64" s="4">
        <f t="shared" si="9"/>
        <v>1.6098409583970579</v>
      </c>
      <c r="X64" s="4">
        <f t="shared" si="10"/>
        <v>2.7530413654331483</v>
      </c>
      <c r="Y64" s="4">
        <f t="shared" si="11"/>
        <v>1.864690607451962</v>
      </c>
      <c r="Z64" s="4">
        <f t="shared" si="12"/>
        <v>461.0915617477229</v>
      </c>
      <c r="AA64" s="4">
        <f t="shared" si="13"/>
        <v>0.3374106954757927</v>
      </c>
      <c r="AB64" s="4">
        <f t="shared" si="14"/>
        <v>0.32704357639109105</v>
      </c>
      <c r="AC64" s="4">
        <f t="shared" si="15"/>
        <v>0.6</v>
      </c>
    </row>
    <row r="65" spans="1:29" ht="12.75">
      <c r="A65" s="1">
        <v>1962.1</v>
      </c>
      <c r="B65" s="2">
        <v>2679.149</v>
      </c>
      <c r="C65" s="2">
        <v>21.501</v>
      </c>
      <c r="D65" s="2">
        <v>355.6</v>
      </c>
      <c r="E65" s="2">
        <v>80</v>
      </c>
      <c r="F65" s="2">
        <v>66379.66666666667</v>
      </c>
      <c r="G65" s="2">
        <f t="shared" si="0"/>
        <v>55.897254525499704</v>
      </c>
      <c r="H65" s="2">
        <v>2.4566666666666666</v>
      </c>
      <c r="I65" s="2">
        <v>119378.66666666667</v>
      </c>
      <c r="J65" s="2">
        <f t="shared" si="1"/>
        <v>0.6184643386930491</v>
      </c>
      <c r="K65" s="2">
        <v>111.5</v>
      </c>
      <c r="L65" s="2">
        <v>15.4</v>
      </c>
      <c r="M65" s="1"/>
      <c r="N65" s="3">
        <f t="shared" si="2"/>
        <v>328.62228045032526</v>
      </c>
      <c r="O65" s="3">
        <f t="shared" si="3"/>
        <v>179.44429355373845</v>
      </c>
      <c r="P65" s="3">
        <f t="shared" si="4"/>
        <v>837.3770232309216</v>
      </c>
      <c r="Q65" s="3">
        <f t="shared" si="5"/>
        <v>461.2885416376402</v>
      </c>
      <c r="R65" s="3">
        <f t="shared" si="8"/>
        <v>0.5877430857067711</v>
      </c>
      <c r="S65" s="3">
        <f t="shared" si="6"/>
        <v>-33.37319362603084</v>
      </c>
      <c r="T65" s="3">
        <f t="shared" si="7"/>
        <v>0.6141666666666666</v>
      </c>
      <c r="U65" s="1"/>
      <c r="V65" s="1">
        <f t="shared" si="16"/>
        <v>59</v>
      </c>
      <c r="W65" s="4">
        <f t="shared" si="9"/>
        <v>0.7554690553278647</v>
      </c>
      <c r="X65" s="4">
        <f t="shared" si="10"/>
        <v>1.5295104239586408</v>
      </c>
      <c r="Y65" s="4">
        <f t="shared" si="11"/>
        <v>1.6234953082627044</v>
      </c>
      <c r="Z65" s="4">
        <f t="shared" si="12"/>
        <v>461.2885416376402</v>
      </c>
      <c r="AA65" s="4">
        <f t="shared" si="13"/>
        <v>0.5877430857067711</v>
      </c>
      <c r="AB65" s="4">
        <f t="shared" si="14"/>
        <v>1.3795334741636935</v>
      </c>
      <c r="AC65" s="4">
        <f t="shared" si="15"/>
        <v>0.6141666666666666</v>
      </c>
    </row>
    <row r="66" spans="1:29" ht="12.75">
      <c r="A66" s="1">
        <v>1962.2</v>
      </c>
      <c r="B66" s="2">
        <v>2708.404</v>
      </c>
      <c r="C66" s="2">
        <v>21.533</v>
      </c>
      <c r="D66" s="2">
        <v>361.2</v>
      </c>
      <c r="E66" s="2">
        <v>82.5</v>
      </c>
      <c r="F66" s="2">
        <v>66576.66666666667</v>
      </c>
      <c r="G66" s="2">
        <f t="shared" si="0"/>
        <v>56.06314507142276</v>
      </c>
      <c r="H66" s="2">
        <v>2.606666666666667</v>
      </c>
      <c r="I66" s="2">
        <v>119819.33333333333</v>
      </c>
      <c r="J66" s="2">
        <f t="shared" si="1"/>
        <v>0.6207472978363695</v>
      </c>
      <c r="K66" s="2">
        <v>112</v>
      </c>
      <c r="L66" s="2">
        <v>15.5</v>
      </c>
      <c r="M66" s="1"/>
      <c r="N66" s="3">
        <f t="shared" si="2"/>
        <v>329.66763870843295</v>
      </c>
      <c r="O66" s="3">
        <f t="shared" si="3"/>
        <v>182.00428588821347</v>
      </c>
      <c r="P66" s="3">
        <f t="shared" si="4"/>
        <v>838.0946018163093</v>
      </c>
      <c r="Q66" s="3">
        <f t="shared" si="5"/>
        <v>461.6638539016499</v>
      </c>
      <c r="R66" s="3">
        <f t="shared" si="8"/>
        <v>0.14871964445792862</v>
      </c>
      <c r="S66" s="3">
        <f t="shared" si="6"/>
        <v>-32.87466181992701</v>
      </c>
      <c r="T66" s="3">
        <f t="shared" si="7"/>
        <v>0.6516666666666667</v>
      </c>
      <c r="U66" s="1"/>
      <c r="V66" s="1">
        <f t="shared" si="16"/>
        <v>60</v>
      </c>
      <c r="W66" s="4">
        <f t="shared" si="9"/>
        <v>1.045358258107683</v>
      </c>
      <c r="X66" s="4">
        <f t="shared" si="10"/>
        <v>2.5599923344750266</v>
      </c>
      <c r="Y66" s="4">
        <f t="shared" si="11"/>
        <v>0.7175785853876278</v>
      </c>
      <c r="Z66" s="4">
        <f t="shared" si="12"/>
        <v>461.6638539016499</v>
      </c>
      <c r="AA66" s="4">
        <f t="shared" si="13"/>
        <v>0.14871964445792862</v>
      </c>
      <c r="AB66" s="4">
        <f t="shared" si="14"/>
        <v>0.4985318061038271</v>
      </c>
      <c r="AC66" s="4">
        <f t="shared" si="15"/>
        <v>0.6516666666666667</v>
      </c>
    </row>
    <row r="67" spans="1:29" ht="12.75">
      <c r="A67" s="1">
        <v>1962.3</v>
      </c>
      <c r="B67" s="2">
        <v>2733.339</v>
      </c>
      <c r="C67" s="2">
        <v>21.585</v>
      </c>
      <c r="D67" s="2">
        <v>365.1</v>
      </c>
      <c r="E67" s="2">
        <v>83.1</v>
      </c>
      <c r="F67" s="2">
        <v>66881</v>
      </c>
      <c r="G67" s="2">
        <f t="shared" si="0"/>
        <v>56.31941929888087</v>
      </c>
      <c r="H67" s="2">
        <v>2.846666666666667</v>
      </c>
      <c r="I67" s="2">
        <v>120368</v>
      </c>
      <c r="J67" s="2">
        <f t="shared" si="1"/>
        <v>0.6235897719285823</v>
      </c>
      <c r="K67" s="2">
        <v>111.9</v>
      </c>
      <c r="L67" s="2">
        <v>15.6</v>
      </c>
      <c r="M67" s="1"/>
      <c r="N67" s="3">
        <f t="shared" si="2"/>
        <v>330.04352032411475</v>
      </c>
      <c r="O67" s="3">
        <f t="shared" si="3"/>
        <v>182.0308616440959</v>
      </c>
      <c r="P67" s="3">
        <f t="shared" si="4"/>
        <v>838.5541761339814</v>
      </c>
      <c r="Q67" s="3">
        <f t="shared" si="5"/>
        <v>461.5737373969114</v>
      </c>
      <c r="R67" s="3">
        <f t="shared" si="8"/>
        <v>0.2411986882969952</v>
      </c>
      <c r="S67" s="3">
        <f t="shared" si="6"/>
        <v>-32.47277147519496</v>
      </c>
      <c r="T67" s="3">
        <f t="shared" si="7"/>
        <v>0.7116666666666668</v>
      </c>
      <c r="U67" s="1"/>
      <c r="V67" s="1">
        <f t="shared" si="16"/>
        <v>61</v>
      </c>
      <c r="W67" s="4">
        <f t="shared" si="9"/>
        <v>0.37588161568180567</v>
      </c>
      <c r="X67" s="4">
        <f t="shared" si="10"/>
        <v>0.026575755882419116</v>
      </c>
      <c r="Y67" s="4">
        <f t="shared" si="11"/>
        <v>0.45957431767214985</v>
      </c>
      <c r="Z67" s="4">
        <f t="shared" si="12"/>
        <v>461.5737373969114</v>
      </c>
      <c r="AA67" s="4">
        <f t="shared" si="13"/>
        <v>0.2411986882969952</v>
      </c>
      <c r="AB67" s="4">
        <f t="shared" si="14"/>
        <v>0.40189034473205254</v>
      </c>
      <c r="AC67" s="4">
        <f t="shared" si="15"/>
        <v>0.7116666666666668</v>
      </c>
    </row>
    <row r="68" spans="1:29" ht="12.75">
      <c r="A68" s="1">
        <v>1962.4</v>
      </c>
      <c r="B68" s="2">
        <v>2740.014</v>
      </c>
      <c r="C68" s="2">
        <v>21.653</v>
      </c>
      <c r="D68" s="2">
        <v>371.3</v>
      </c>
      <c r="E68" s="2">
        <v>82.6</v>
      </c>
      <c r="F68" s="2">
        <v>66969.33333333333</v>
      </c>
      <c r="G68" s="2">
        <f t="shared" si="0"/>
        <v>56.39380338461625</v>
      </c>
      <c r="H68" s="2">
        <v>2.9233333333333333</v>
      </c>
      <c r="I68" s="2">
        <v>121045.66666666667</v>
      </c>
      <c r="J68" s="2">
        <f t="shared" si="1"/>
        <v>0.6271005555430835</v>
      </c>
      <c r="K68" s="2">
        <v>111.5</v>
      </c>
      <c r="L68" s="2">
        <v>15.7</v>
      </c>
      <c r="M68" s="1"/>
      <c r="N68" s="3">
        <f t="shared" si="2"/>
        <v>330.85147237461007</v>
      </c>
      <c r="O68" s="3">
        <f t="shared" si="3"/>
        <v>180.55140430899985</v>
      </c>
      <c r="P68" s="3">
        <f t="shared" si="4"/>
        <v>838.2366684399333</v>
      </c>
      <c r="Q68" s="3">
        <f t="shared" si="5"/>
        <v>460.78620638541787</v>
      </c>
      <c r="R68" s="3">
        <f t="shared" si="8"/>
        <v>0.3145383970711624</v>
      </c>
      <c r="S68" s="3">
        <f t="shared" si="6"/>
        <v>-32.14833006238903</v>
      </c>
      <c r="T68" s="3">
        <f t="shared" si="7"/>
        <v>0.7308333333333333</v>
      </c>
      <c r="U68" s="1"/>
      <c r="V68" s="1">
        <f t="shared" si="16"/>
        <v>62</v>
      </c>
      <c r="W68" s="4">
        <f t="shared" si="9"/>
        <v>0.8079520504953166</v>
      </c>
      <c r="X68" s="4">
        <f t="shared" si="10"/>
        <v>-1.4794573350960434</v>
      </c>
      <c r="Y68" s="4">
        <f t="shared" si="11"/>
        <v>-0.31750769404811763</v>
      </c>
      <c r="Z68" s="4">
        <f t="shared" si="12"/>
        <v>460.78620638541787</v>
      </c>
      <c r="AA68" s="4">
        <f t="shared" si="13"/>
        <v>0.3145383970711624</v>
      </c>
      <c r="AB68" s="4">
        <f t="shared" si="14"/>
        <v>0.32444141280593186</v>
      </c>
      <c r="AC68" s="4">
        <f t="shared" si="15"/>
        <v>0.7308333333333333</v>
      </c>
    </row>
    <row r="69" spans="1:29" ht="12.75">
      <c r="A69" s="1">
        <v>1963.1</v>
      </c>
      <c r="B69" s="2">
        <v>2775.944</v>
      </c>
      <c r="C69" s="2">
        <v>21.702</v>
      </c>
      <c r="D69" s="2">
        <v>374.9</v>
      </c>
      <c r="E69" s="2">
        <v>83.6</v>
      </c>
      <c r="F69" s="2">
        <v>67149</v>
      </c>
      <c r="G69" s="2">
        <f aca="true" t="shared" si="17" ref="G69:G132">F69/F$187*100</f>
        <v>56.54509780805538</v>
      </c>
      <c r="H69" s="2">
        <v>2.966666666666667</v>
      </c>
      <c r="I69" s="2">
        <v>121640</v>
      </c>
      <c r="J69" s="2">
        <f aca="true" t="shared" si="18" ref="J69:J132">I69/I$187</f>
        <v>0.6301796146599824</v>
      </c>
      <c r="K69" s="2">
        <v>111.6</v>
      </c>
      <c r="L69" s="2">
        <v>15.9</v>
      </c>
      <c r="M69" s="1"/>
      <c r="N69" s="3">
        <f aca="true" t="shared" si="19" ref="N69:N132">LN((D69/C69)/J69)*100</f>
        <v>331.1005299139549</v>
      </c>
      <c r="O69" s="3">
        <f aca="true" t="shared" si="20" ref="O69:O132">LN((E69/C69)/J69)*100</f>
        <v>181.0389495488339</v>
      </c>
      <c r="P69" s="3">
        <f aca="true" t="shared" si="21" ref="P69:P132">LN(B69/J69)*100</f>
        <v>839.0496546108257</v>
      </c>
      <c r="Q69" s="3">
        <f aca="true" t="shared" si="22" ref="Q69:Q132">LN((K69*G69/100)/J69)*100</f>
        <v>460.6539772614969</v>
      </c>
      <c r="R69" s="3">
        <f t="shared" si="8"/>
        <v>0.22604092198634795</v>
      </c>
      <c r="S69" s="3">
        <f aca="true" t="shared" si="23" ref="S69:S132">LN(L69/C69)*100</f>
        <v>-31.108531297183013</v>
      </c>
      <c r="T69" s="3">
        <f aca="true" t="shared" si="24" ref="T69:T132">H69/4</f>
        <v>0.7416666666666667</v>
      </c>
      <c r="U69" s="1"/>
      <c r="V69" s="1">
        <f t="shared" si="16"/>
        <v>63</v>
      </c>
      <c r="W69" s="4">
        <f t="shared" si="9"/>
        <v>0.24905753934484665</v>
      </c>
      <c r="X69" s="4">
        <f t="shared" si="10"/>
        <v>0.4875452398340485</v>
      </c>
      <c r="Y69" s="4">
        <f t="shared" si="11"/>
        <v>0.8129861708923727</v>
      </c>
      <c r="Z69" s="4">
        <f t="shared" si="12"/>
        <v>460.6539772614969</v>
      </c>
      <c r="AA69" s="4">
        <f t="shared" si="13"/>
        <v>0.22604092198634795</v>
      </c>
      <c r="AB69" s="4">
        <f t="shared" si="14"/>
        <v>1.0397987652060152</v>
      </c>
      <c r="AC69" s="4">
        <f t="shared" si="15"/>
        <v>0.7416666666666667</v>
      </c>
    </row>
    <row r="70" spans="1:29" ht="12.75">
      <c r="A70" s="1">
        <v>1963.2</v>
      </c>
      <c r="B70" s="2">
        <v>2810.598</v>
      </c>
      <c r="C70" s="2">
        <v>21.745</v>
      </c>
      <c r="D70" s="2">
        <v>379</v>
      </c>
      <c r="E70" s="2">
        <v>87.3</v>
      </c>
      <c r="F70" s="2">
        <v>67635.33333333333</v>
      </c>
      <c r="G70" s="2">
        <f t="shared" si="17"/>
        <v>56.954631321594675</v>
      </c>
      <c r="H70" s="2">
        <v>2.9633333333333334</v>
      </c>
      <c r="I70" s="2">
        <v>122166.66666666667</v>
      </c>
      <c r="J70" s="2">
        <f t="shared" si="18"/>
        <v>0.6329081134848283</v>
      </c>
      <c r="K70" s="2">
        <v>111.8</v>
      </c>
      <c r="L70" s="2">
        <v>16</v>
      </c>
      <c r="M70" s="1"/>
      <c r="N70" s="3">
        <f t="shared" si="19"/>
        <v>331.5582386779091</v>
      </c>
      <c r="O70" s="3">
        <f t="shared" si="20"/>
        <v>184.73966445422212</v>
      </c>
      <c r="P70" s="3">
        <f t="shared" si="21"/>
        <v>839.8582578820827</v>
      </c>
      <c r="Q70" s="3">
        <f t="shared" si="22"/>
        <v>461.12264116575165</v>
      </c>
      <c r="R70" s="3">
        <f aca="true" t="shared" si="25" ref="R70:R133">(LN(C70)-LN(C69))*100</f>
        <v>0.1979423851585782</v>
      </c>
      <c r="S70" s="3">
        <f t="shared" si="23"/>
        <v>-30.679512380982054</v>
      </c>
      <c r="T70" s="3">
        <f t="shared" si="24"/>
        <v>0.7408333333333333</v>
      </c>
      <c r="U70" s="1"/>
      <c r="V70" s="1">
        <f t="shared" si="16"/>
        <v>64</v>
      </c>
      <c r="W70" s="4">
        <f t="shared" si="9"/>
        <v>0.45770876395420146</v>
      </c>
      <c r="X70" s="4">
        <f t="shared" si="10"/>
        <v>3.7007149053882245</v>
      </c>
      <c r="Y70" s="4">
        <f t="shared" si="11"/>
        <v>0.8086032712570841</v>
      </c>
      <c r="Z70" s="4">
        <f t="shared" si="12"/>
        <v>461.12264116575165</v>
      </c>
      <c r="AA70" s="4">
        <f t="shared" si="13"/>
        <v>0.1979423851585782</v>
      </c>
      <c r="AB70" s="4">
        <f t="shared" si="14"/>
        <v>0.42901891620095967</v>
      </c>
      <c r="AC70" s="4">
        <f t="shared" si="15"/>
        <v>0.7408333333333333</v>
      </c>
    </row>
    <row r="71" spans="1:29" ht="12.75">
      <c r="A71" s="1">
        <v>1963.3</v>
      </c>
      <c r="B71" s="2">
        <v>2863.512</v>
      </c>
      <c r="C71" s="2">
        <v>21.788</v>
      </c>
      <c r="D71" s="2">
        <v>386</v>
      </c>
      <c r="E71" s="2">
        <v>89.3</v>
      </c>
      <c r="F71" s="2">
        <v>67995.66666666667</v>
      </c>
      <c r="G71" s="2">
        <f t="shared" si="17"/>
        <v>57.258062252462395</v>
      </c>
      <c r="H71" s="2">
        <v>3.33</v>
      </c>
      <c r="I71" s="2">
        <v>122669.66666666667</v>
      </c>
      <c r="J71" s="2">
        <f t="shared" si="18"/>
        <v>0.6355140025523552</v>
      </c>
      <c r="K71" s="2">
        <v>111.5</v>
      </c>
      <c r="L71" s="2">
        <v>16.1</v>
      </c>
      <c r="M71" s="1"/>
      <c r="N71" s="3">
        <f t="shared" si="19"/>
        <v>332.77991646247614</v>
      </c>
      <c r="O71" s="3">
        <f t="shared" si="20"/>
        <v>186.39632830423835</v>
      </c>
      <c r="P71" s="3">
        <f t="shared" si="21"/>
        <v>841.3125277182236</v>
      </c>
      <c r="Q71" s="3">
        <f t="shared" si="22"/>
        <v>460.97440174833497</v>
      </c>
      <c r="R71" s="3">
        <f t="shared" si="25"/>
        <v>0.1975513471826229</v>
      </c>
      <c r="S71" s="3">
        <f t="shared" si="23"/>
        <v>-30.25400875310107</v>
      </c>
      <c r="T71" s="3">
        <f t="shared" si="24"/>
        <v>0.8325</v>
      </c>
      <c r="U71" s="1"/>
      <c r="V71" s="1">
        <f t="shared" si="16"/>
        <v>65</v>
      </c>
      <c r="W71" s="4">
        <f aca="true" t="shared" si="26" ref="W71:W134">N71-N70</f>
        <v>1.2216777845670208</v>
      </c>
      <c r="X71" s="4">
        <f aca="true" t="shared" si="27" ref="X71:X134">O71-O70</f>
        <v>1.6566638500162298</v>
      </c>
      <c r="Y71" s="4">
        <f aca="true" t="shared" si="28" ref="Y71:Y134">P71-P70</f>
        <v>1.4542698361408384</v>
      </c>
      <c r="Z71" s="4">
        <f aca="true" t="shared" si="29" ref="Z71:Z134">Q71-Q$238</f>
        <v>460.97440174833497</v>
      </c>
      <c r="AA71" s="4">
        <f aca="true" t="shared" si="30" ref="AA71:AA134">R71</f>
        <v>0.1975513471826229</v>
      </c>
      <c r="AB71" s="4">
        <f aca="true" t="shared" si="31" ref="AB71:AB134">S71-S70</f>
        <v>0.4255036278809854</v>
      </c>
      <c r="AC71" s="4">
        <f aca="true" t="shared" si="32" ref="AC71:AC134">T71</f>
        <v>0.8325</v>
      </c>
    </row>
    <row r="72" spans="1:29" ht="12.75">
      <c r="A72" s="1">
        <v>1963.4</v>
      </c>
      <c r="B72" s="2">
        <v>2885.796</v>
      </c>
      <c r="C72" s="2">
        <v>21.951</v>
      </c>
      <c r="D72" s="2">
        <v>390.7</v>
      </c>
      <c r="E72" s="2">
        <v>92.3</v>
      </c>
      <c r="F72" s="2">
        <v>68258</v>
      </c>
      <c r="G72" s="2">
        <f t="shared" si="17"/>
        <v>57.47896895236331</v>
      </c>
      <c r="H72" s="2">
        <v>3.453333333333333</v>
      </c>
      <c r="I72" s="2">
        <v>123188.66666666667</v>
      </c>
      <c r="J72" s="2">
        <f t="shared" si="18"/>
        <v>0.6382027827234218</v>
      </c>
      <c r="K72" s="2">
        <v>111.8</v>
      </c>
      <c r="L72" s="2">
        <v>16.3</v>
      </c>
      <c r="M72" s="1"/>
      <c r="N72" s="3">
        <f t="shared" si="19"/>
        <v>332.822651036992</v>
      </c>
      <c r="O72" s="3">
        <f t="shared" si="20"/>
        <v>188.53306498177017</v>
      </c>
      <c r="P72" s="3">
        <f t="shared" si="21"/>
        <v>841.6655255643651</v>
      </c>
      <c r="Q72" s="3">
        <f t="shared" si="22"/>
        <v>461.2059703159373</v>
      </c>
      <c r="R72" s="3">
        <f t="shared" si="25"/>
        <v>0.7453337048574316</v>
      </c>
      <c r="S72" s="3">
        <f t="shared" si="23"/>
        <v>-29.764758875728592</v>
      </c>
      <c r="T72" s="3">
        <f t="shared" si="24"/>
        <v>0.8633333333333333</v>
      </c>
      <c r="U72" s="1"/>
      <c r="V72" s="1">
        <f t="shared" si="16"/>
        <v>66</v>
      </c>
      <c r="W72" s="4">
        <f t="shared" si="26"/>
        <v>0.04273457451586182</v>
      </c>
      <c r="X72" s="4">
        <f t="shared" si="27"/>
        <v>2.1367366775318146</v>
      </c>
      <c r="Y72" s="4">
        <f t="shared" si="28"/>
        <v>0.35299784614153396</v>
      </c>
      <c r="Z72" s="4">
        <f t="shared" si="29"/>
        <v>461.2059703159373</v>
      </c>
      <c r="AA72" s="4">
        <f t="shared" si="30"/>
        <v>0.7453337048574316</v>
      </c>
      <c r="AB72" s="4">
        <f t="shared" si="31"/>
        <v>0.48924987737247605</v>
      </c>
      <c r="AC72" s="4">
        <f t="shared" si="32"/>
        <v>0.8633333333333333</v>
      </c>
    </row>
    <row r="73" spans="1:29" ht="12.75">
      <c r="A73" s="1">
        <v>1964.1</v>
      </c>
      <c r="B73" s="2">
        <v>2950.49</v>
      </c>
      <c r="C73" s="2">
        <v>22.016</v>
      </c>
      <c r="D73" s="2">
        <v>400.3</v>
      </c>
      <c r="E73" s="2">
        <v>95.5</v>
      </c>
      <c r="F73" s="2">
        <v>68613.66666666667</v>
      </c>
      <c r="G73" s="2">
        <f t="shared" si="17"/>
        <v>57.77847015794689</v>
      </c>
      <c r="H73" s="2">
        <v>3.4633333333333334</v>
      </c>
      <c r="I73" s="2">
        <v>123708</v>
      </c>
      <c r="J73" s="2">
        <f t="shared" si="18"/>
        <v>0.6408932897924786</v>
      </c>
      <c r="K73" s="2">
        <v>112.9</v>
      </c>
      <c r="L73" s="2">
        <v>16.3</v>
      </c>
      <c r="M73" s="1"/>
      <c r="N73" s="3">
        <f t="shared" si="19"/>
        <v>334.533711475021</v>
      </c>
      <c r="O73" s="3">
        <f t="shared" si="20"/>
        <v>191.22490962383668</v>
      </c>
      <c r="P73" s="3">
        <f t="shared" si="21"/>
        <v>843.4618847738036</v>
      </c>
      <c r="Q73" s="3">
        <f t="shared" si="22"/>
        <v>462.28408133405196</v>
      </c>
      <c r="R73" s="3">
        <f t="shared" si="25"/>
        <v>0.2956765180930798</v>
      </c>
      <c r="S73" s="3">
        <f t="shared" si="23"/>
        <v>-30.06043539382164</v>
      </c>
      <c r="T73" s="3">
        <f t="shared" si="24"/>
        <v>0.8658333333333333</v>
      </c>
      <c r="U73" s="1"/>
      <c r="V73" s="1">
        <f aca="true" t="shared" si="33" ref="V73:V136">V72+1</f>
        <v>67</v>
      </c>
      <c r="W73" s="4">
        <f t="shared" si="26"/>
        <v>1.7110604380289942</v>
      </c>
      <c r="X73" s="4">
        <f t="shared" si="27"/>
        <v>2.6918446420665134</v>
      </c>
      <c r="Y73" s="4">
        <f t="shared" si="28"/>
        <v>1.7963592094384921</v>
      </c>
      <c r="Z73" s="4">
        <f t="shared" si="29"/>
        <v>462.28408133405196</v>
      </c>
      <c r="AA73" s="4">
        <f t="shared" si="30"/>
        <v>0.2956765180930798</v>
      </c>
      <c r="AB73" s="4">
        <f t="shared" si="31"/>
        <v>-0.29567651809304607</v>
      </c>
      <c r="AC73" s="4">
        <f t="shared" si="32"/>
        <v>0.8658333333333333</v>
      </c>
    </row>
    <row r="74" spans="1:29" ht="12.75">
      <c r="A74" s="1">
        <v>1964.2</v>
      </c>
      <c r="B74" s="2">
        <v>2984.751</v>
      </c>
      <c r="C74" s="2">
        <v>22.073</v>
      </c>
      <c r="D74" s="2">
        <v>408.3</v>
      </c>
      <c r="E74" s="2">
        <v>96.1</v>
      </c>
      <c r="F74" s="2">
        <v>69401.66666666667</v>
      </c>
      <c r="G74" s="2">
        <f t="shared" si="17"/>
        <v>58.44203234163909</v>
      </c>
      <c r="H74" s="2">
        <v>3.49</v>
      </c>
      <c r="I74" s="2">
        <v>124203</v>
      </c>
      <c r="J74" s="2">
        <f t="shared" si="18"/>
        <v>0.6434577333082357</v>
      </c>
      <c r="K74" s="2">
        <v>113.2</v>
      </c>
      <c r="L74" s="2">
        <v>16.5</v>
      </c>
      <c r="M74" s="1"/>
      <c r="N74" s="3">
        <f t="shared" si="19"/>
        <v>335.8545992774285</v>
      </c>
      <c r="O74" s="3">
        <f t="shared" si="20"/>
        <v>191.19331104250023</v>
      </c>
      <c r="P74" s="3">
        <f t="shared" si="21"/>
        <v>844.2170541869707</v>
      </c>
      <c r="Q74" s="3">
        <f t="shared" si="22"/>
        <v>463.2920279217607</v>
      </c>
      <c r="R74" s="3">
        <f t="shared" si="25"/>
        <v>0.2585680408141666</v>
      </c>
      <c r="S74" s="3">
        <f t="shared" si="23"/>
        <v>-29.099476125253975</v>
      </c>
      <c r="T74" s="3">
        <f t="shared" si="24"/>
        <v>0.8725</v>
      </c>
      <c r="U74" s="1"/>
      <c r="V74" s="1">
        <f t="shared" si="33"/>
        <v>68</v>
      </c>
      <c r="W74" s="4">
        <f t="shared" si="26"/>
        <v>1.3208878024075261</v>
      </c>
      <c r="X74" s="4">
        <f t="shared" si="27"/>
        <v>-0.031598581336453435</v>
      </c>
      <c r="Y74" s="4">
        <f t="shared" si="28"/>
        <v>0.7551694131670956</v>
      </c>
      <c r="Z74" s="4">
        <f t="shared" si="29"/>
        <v>463.2920279217607</v>
      </c>
      <c r="AA74" s="4">
        <f t="shared" si="30"/>
        <v>0.2585680408141666</v>
      </c>
      <c r="AB74" s="4">
        <f t="shared" si="31"/>
        <v>0.9609592685676631</v>
      </c>
      <c r="AC74" s="4">
        <f t="shared" si="32"/>
        <v>0.8725</v>
      </c>
    </row>
    <row r="75" spans="1:29" ht="12.75">
      <c r="A75" s="1">
        <v>1964.3</v>
      </c>
      <c r="B75" s="2">
        <v>3025.492</v>
      </c>
      <c r="C75" s="2">
        <v>22.16</v>
      </c>
      <c r="D75" s="2">
        <v>417.2</v>
      </c>
      <c r="E75" s="2">
        <v>97.8</v>
      </c>
      <c r="F75" s="2">
        <v>69480</v>
      </c>
      <c r="G75" s="2">
        <f t="shared" si="17"/>
        <v>58.5079955874799</v>
      </c>
      <c r="H75" s="2">
        <v>3.456666666666667</v>
      </c>
      <c r="I75" s="2">
        <v>124739.33333333333</v>
      </c>
      <c r="J75" s="2">
        <f t="shared" si="18"/>
        <v>0.6462363121748035</v>
      </c>
      <c r="K75" s="2">
        <v>112.9</v>
      </c>
      <c r="L75" s="2">
        <v>16.7</v>
      </c>
      <c r="M75" s="1"/>
      <c r="N75" s="3">
        <f t="shared" si="19"/>
        <v>337.1866895018492</v>
      </c>
      <c r="O75" s="3">
        <f t="shared" si="20"/>
        <v>192.12257489326456</v>
      </c>
      <c r="P75" s="3">
        <f t="shared" si="21"/>
        <v>845.1419035638795</v>
      </c>
      <c r="Q75" s="3">
        <f t="shared" si="22"/>
        <v>462.708574054594</v>
      </c>
      <c r="R75" s="3">
        <f t="shared" si="25"/>
        <v>0.3933719720008</v>
      </c>
      <c r="S75" s="3">
        <f t="shared" si="23"/>
        <v>-28.28801424563737</v>
      </c>
      <c r="T75" s="3">
        <f t="shared" si="24"/>
        <v>0.8641666666666667</v>
      </c>
      <c r="U75" s="1"/>
      <c r="V75" s="1">
        <f t="shared" si="33"/>
        <v>69</v>
      </c>
      <c r="W75" s="4">
        <f t="shared" si="26"/>
        <v>1.3320902244206536</v>
      </c>
      <c r="X75" s="4">
        <f t="shared" si="27"/>
        <v>0.9292638507643289</v>
      </c>
      <c r="Y75" s="4">
        <f t="shared" si="28"/>
        <v>0.92484937690881</v>
      </c>
      <c r="Z75" s="4">
        <f t="shared" si="29"/>
        <v>462.708574054594</v>
      </c>
      <c r="AA75" s="4">
        <f t="shared" si="30"/>
        <v>0.3933719720008</v>
      </c>
      <c r="AB75" s="4">
        <f t="shared" si="31"/>
        <v>0.8114618796166049</v>
      </c>
      <c r="AC75" s="4">
        <f t="shared" si="32"/>
        <v>0.8641666666666667</v>
      </c>
    </row>
    <row r="76" spans="1:29" ht="12.75">
      <c r="A76" s="1">
        <v>1964.4</v>
      </c>
      <c r="B76" s="2">
        <v>3033.64</v>
      </c>
      <c r="C76" s="2">
        <v>22.27</v>
      </c>
      <c r="D76" s="2">
        <v>419.8</v>
      </c>
      <c r="E76" s="2">
        <v>99.6</v>
      </c>
      <c r="F76" s="2">
        <v>69710.33333333333</v>
      </c>
      <c r="G76" s="2">
        <f t="shared" si="17"/>
        <v>58.70195559971818</v>
      </c>
      <c r="H76" s="2">
        <v>3.5766666666666667</v>
      </c>
      <c r="I76" s="2">
        <v>125289</v>
      </c>
      <c r="J76" s="2">
        <f t="shared" si="18"/>
        <v>0.6490839669609876</v>
      </c>
      <c r="K76" s="2">
        <v>113.1</v>
      </c>
      <c r="L76" s="2">
        <v>16.8</v>
      </c>
      <c r="M76" s="1"/>
      <c r="N76" s="3">
        <f t="shared" si="19"/>
        <v>336.873111777947</v>
      </c>
      <c r="O76" s="3">
        <f t="shared" si="20"/>
        <v>193.01148749834897</v>
      </c>
      <c r="P76" s="3">
        <f t="shared" si="21"/>
        <v>844.9711689289994</v>
      </c>
      <c r="Q76" s="3">
        <f t="shared" si="22"/>
        <v>462.7768430232349</v>
      </c>
      <c r="R76" s="3">
        <f t="shared" si="25"/>
        <v>0.4951619390193507</v>
      </c>
      <c r="S76" s="3">
        <f t="shared" si="23"/>
        <v>-28.186159486006297</v>
      </c>
      <c r="T76" s="3">
        <f t="shared" si="24"/>
        <v>0.8941666666666667</v>
      </c>
      <c r="U76" s="1"/>
      <c r="V76" s="1">
        <f t="shared" si="33"/>
        <v>70</v>
      </c>
      <c r="W76" s="4">
        <f t="shared" si="26"/>
        <v>-0.31357772390219907</v>
      </c>
      <c r="X76" s="4">
        <f t="shared" si="27"/>
        <v>0.888912605084414</v>
      </c>
      <c r="Y76" s="4">
        <f t="shared" si="28"/>
        <v>-0.1707346348800911</v>
      </c>
      <c r="Z76" s="4">
        <f t="shared" si="29"/>
        <v>462.7768430232349</v>
      </c>
      <c r="AA76" s="4">
        <f t="shared" si="30"/>
        <v>0.4951619390193507</v>
      </c>
      <c r="AB76" s="4">
        <f t="shared" si="31"/>
        <v>0.10185475963107393</v>
      </c>
      <c r="AC76" s="4">
        <f t="shared" si="32"/>
        <v>0.8941666666666667</v>
      </c>
    </row>
    <row r="77" spans="1:29" ht="12.75">
      <c r="A77" s="1">
        <v>1965.1</v>
      </c>
      <c r="B77" s="2">
        <v>3108.151</v>
      </c>
      <c r="C77" s="2">
        <v>22.383</v>
      </c>
      <c r="D77" s="2">
        <v>430.5</v>
      </c>
      <c r="E77" s="2">
        <v>104.1</v>
      </c>
      <c r="F77" s="2">
        <v>70187.66666666667</v>
      </c>
      <c r="G77" s="2">
        <f t="shared" si="17"/>
        <v>59.10391035735238</v>
      </c>
      <c r="H77" s="2">
        <v>3.973333333333333</v>
      </c>
      <c r="I77" s="2">
        <v>125814</v>
      </c>
      <c r="J77" s="2">
        <f t="shared" si="18"/>
        <v>0.6518038312958815</v>
      </c>
      <c r="K77" s="2">
        <v>113.7</v>
      </c>
      <c r="L77" s="2">
        <v>16.9</v>
      </c>
      <c r="M77" s="1"/>
      <c r="N77" s="3">
        <f t="shared" si="19"/>
        <v>338.4657216282498</v>
      </c>
      <c r="O77" s="3">
        <f t="shared" si="20"/>
        <v>196.50618680356357</v>
      </c>
      <c r="P77" s="3">
        <f t="shared" si="21"/>
        <v>846.9794929178142</v>
      </c>
      <c r="Q77" s="3">
        <f t="shared" si="22"/>
        <v>463.5701936662862</v>
      </c>
      <c r="R77" s="3">
        <f t="shared" si="25"/>
        <v>0.5061260888210573</v>
      </c>
      <c r="S77" s="3">
        <f t="shared" si="23"/>
        <v>-28.098812022845927</v>
      </c>
      <c r="T77" s="3">
        <f t="shared" si="24"/>
        <v>0.9933333333333333</v>
      </c>
      <c r="U77" s="1"/>
      <c r="V77" s="1">
        <f t="shared" si="33"/>
        <v>71</v>
      </c>
      <c r="W77" s="4">
        <f t="shared" si="26"/>
        <v>1.5926098503028356</v>
      </c>
      <c r="X77" s="4">
        <f t="shared" si="27"/>
        <v>3.4946993052145956</v>
      </c>
      <c r="Y77" s="4">
        <f t="shared" si="28"/>
        <v>2.0083239888148228</v>
      </c>
      <c r="Z77" s="4">
        <f t="shared" si="29"/>
        <v>463.5701936662862</v>
      </c>
      <c r="AA77" s="4">
        <f t="shared" si="30"/>
        <v>0.5061260888210573</v>
      </c>
      <c r="AB77" s="4">
        <f t="shared" si="31"/>
        <v>0.0873474631603699</v>
      </c>
      <c r="AC77" s="4">
        <f t="shared" si="32"/>
        <v>0.9933333333333333</v>
      </c>
    </row>
    <row r="78" spans="1:29" ht="12.75">
      <c r="A78" s="1">
        <v>1965.2</v>
      </c>
      <c r="B78" s="2">
        <v>3150.167</v>
      </c>
      <c r="C78" s="2">
        <v>22.48</v>
      </c>
      <c r="D78" s="2">
        <v>437.4</v>
      </c>
      <c r="E78" s="2">
        <v>107.3</v>
      </c>
      <c r="F78" s="2">
        <v>70897.33333333333</v>
      </c>
      <c r="G78" s="2">
        <f t="shared" si="17"/>
        <v>59.70150929520377</v>
      </c>
      <c r="H78" s="2">
        <v>4.076666666666667</v>
      </c>
      <c r="I78" s="2">
        <v>126324.66666666667</v>
      </c>
      <c r="J78" s="2">
        <f t="shared" si="18"/>
        <v>0.6544494390171878</v>
      </c>
      <c r="K78" s="2">
        <v>113.5</v>
      </c>
      <c r="L78" s="2">
        <v>17</v>
      </c>
      <c r="M78" s="1"/>
      <c r="N78" s="3">
        <f t="shared" si="19"/>
        <v>339.21830311440334</v>
      </c>
      <c r="O78" s="3">
        <f t="shared" si="20"/>
        <v>198.69635725380186</v>
      </c>
      <c r="P78" s="3">
        <f t="shared" si="21"/>
        <v>847.9171694214258</v>
      </c>
      <c r="Q78" s="3">
        <f t="shared" si="22"/>
        <v>463.9950900265907</v>
      </c>
      <c r="R78" s="3">
        <f t="shared" si="25"/>
        <v>0.43242828680032375</v>
      </c>
      <c r="S78" s="3">
        <f t="shared" si="23"/>
        <v>-27.94126809692743</v>
      </c>
      <c r="T78" s="3">
        <f t="shared" si="24"/>
        <v>1.0191666666666668</v>
      </c>
      <c r="U78" s="1"/>
      <c r="V78" s="1">
        <f t="shared" si="33"/>
        <v>72</v>
      </c>
      <c r="W78" s="4">
        <f t="shared" si="26"/>
        <v>0.7525814861535309</v>
      </c>
      <c r="X78" s="4">
        <f t="shared" si="27"/>
        <v>2.1901704502382984</v>
      </c>
      <c r="Y78" s="4">
        <f t="shared" si="28"/>
        <v>0.9376765036115557</v>
      </c>
      <c r="Z78" s="4">
        <f t="shared" si="29"/>
        <v>463.9950900265907</v>
      </c>
      <c r="AA78" s="4">
        <f t="shared" si="30"/>
        <v>0.43242828680032375</v>
      </c>
      <c r="AB78" s="4">
        <f t="shared" si="31"/>
        <v>0.15754392591849609</v>
      </c>
      <c r="AC78" s="4">
        <f t="shared" si="32"/>
        <v>1.0191666666666668</v>
      </c>
    </row>
    <row r="79" spans="1:29" ht="12.75">
      <c r="A79" s="1">
        <v>1965.3</v>
      </c>
      <c r="B79" s="2">
        <v>3214.076</v>
      </c>
      <c r="C79" s="2">
        <v>22.563</v>
      </c>
      <c r="D79" s="2">
        <v>446.6</v>
      </c>
      <c r="E79" s="2">
        <v>110.4</v>
      </c>
      <c r="F79" s="2">
        <v>71369.33333333333</v>
      </c>
      <c r="G79" s="2">
        <f t="shared" si="17"/>
        <v>60.098972938227526</v>
      </c>
      <c r="H79" s="2">
        <v>4.073333333333333</v>
      </c>
      <c r="I79" s="2">
        <v>126745</v>
      </c>
      <c r="J79" s="2">
        <f t="shared" si="18"/>
        <v>0.6566270573830932</v>
      </c>
      <c r="K79" s="2">
        <v>113.2</v>
      </c>
      <c r="L79" s="2">
        <v>17.2</v>
      </c>
      <c r="M79" s="1"/>
      <c r="N79" s="3">
        <f t="shared" si="19"/>
        <v>340.599100933709</v>
      </c>
      <c r="O79" s="3">
        <f t="shared" si="20"/>
        <v>200.84378037740277</v>
      </c>
      <c r="P79" s="3">
        <f t="shared" si="21"/>
        <v>849.593425900765</v>
      </c>
      <c r="Q79" s="3">
        <f t="shared" si="22"/>
        <v>464.0617798405355</v>
      </c>
      <c r="R79" s="3">
        <f t="shared" si="25"/>
        <v>0.3685371486885636</v>
      </c>
      <c r="S79" s="3">
        <f t="shared" si="23"/>
        <v>-27.14020126929684</v>
      </c>
      <c r="T79" s="3">
        <f t="shared" si="24"/>
        <v>1.0183333333333333</v>
      </c>
      <c r="U79" s="1"/>
      <c r="V79" s="1">
        <f t="shared" si="33"/>
        <v>73</v>
      </c>
      <c r="W79" s="4">
        <f t="shared" si="26"/>
        <v>1.3807978193056556</v>
      </c>
      <c r="X79" s="4">
        <f t="shared" si="27"/>
        <v>2.147423123600902</v>
      </c>
      <c r="Y79" s="4">
        <f t="shared" si="28"/>
        <v>1.6762564793392585</v>
      </c>
      <c r="Z79" s="4">
        <f t="shared" si="29"/>
        <v>464.0617798405355</v>
      </c>
      <c r="AA79" s="4">
        <f t="shared" si="30"/>
        <v>0.3685371486885636</v>
      </c>
      <c r="AB79" s="4">
        <f t="shared" si="31"/>
        <v>0.8010668276305921</v>
      </c>
      <c r="AC79" s="4">
        <f t="shared" si="32"/>
        <v>1.0183333333333333</v>
      </c>
    </row>
    <row r="80" spans="1:29" ht="12.75">
      <c r="A80" s="1">
        <v>1965.4</v>
      </c>
      <c r="B80" s="2">
        <v>3291.826</v>
      </c>
      <c r="C80" s="2">
        <v>22.707</v>
      </c>
      <c r="D80" s="2">
        <v>460.6</v>
      </c>
      <c r="E80" s="2">
        <v>114.2</v>
      </c>
      <c r="F80" s="2">
        <v>71827</v>
      </c>
      <c r="G80" s="2">
        <f t="shared" si="17"/>
        <v>60.48436671073573</v>
      </c>
      <c r="H80" s="2">
        <v>4.166666666666667</v>
      </c>
      <c r="I80" s="2">
        <v>127169.33333333333</v>
      </c>
      <c r="J80" s="2">
        <f t="shared" si="18"/>
        <v>0.6588253985248836</v>
      </c>
      <c r="K80" s="2">
        <v>113.2</v>
      </c>
      <c r="L80" s="2">
        <v>17.4</v>
      </c>
      <c r="M80" s="1"/>
      <c r="N80" s="3">
        <f t="shared" si="19"/>
        <v>342.7153469103938</v>
      </c>
      <c r="O80" s="3">
        <f t="shared" si="20"/>
        <v>203.25747789392628</v>
      </c>
      <c r="P80" s="3">
        <f t="shared" si="21"/>
        <v>851.649443370551</v>
      </c>
      <c r="Q80" s="3">
        <f t="shared" si="22"/>
        <v>464.3667638663424</v>
      </c>
      <c r="R80" s="3">
        <f t="shared" si="25"/>
        <v>0.6361850482764275</v>
      </c>
      <c r="S80" s="3">
        <f t="shared" si="23"/>
        <v>-26.620304077465683</v>
      </c>
      <c r="T80" s="3">
        <f t="shared" si="24"/>
        <v>1.0416666666666667</v>
      </c>
      <c r="U80" s="1"/>
      <c r="V80" s="1">
        <f t="shared" si="33"/>
        <v>74</v>
      </c>
      <c r="W80" s="4">
        <f t="shared" si="26"/>
        <v>2.1162459766848087</v>
      </c>
      <c r="X80" s="4">
        <f t="shared" si="27"/>
        <v>2.413697516523513</v>
      </c>
      <c r="Y80" s="4">
        <f t="shared" si="28"/>
        <v>2.0560174697859566</v>
      </c>
      <c r="Z80" s="4">
        <f t="shared" si="29"/>
        <v>464.3667638663424</v>
      </c>
      <c r="AA80" s="4">
        <f t="shared" si="30"/>
        <v>0.6361850482764275</v>
      </c>
      <c r="AB80" s="4">
        <f t="shared" si="31"/>
        <v>0.5198971918311557</v>
      </c>
      <c r="AC80" s="4">
        <f t="shared" si="32"/>
        <v>1.0416666666666667</v>
      </c>
    </row>
    <row r="81" spans="1:29" ht="12.75">
      <c r="A81" s="1">
        <v>1966.1</v>
      </c>
      <c r="B81" s="2">
        <v>3372.325</v>
      </c>
      <c r="C81" s="2">
        <v>22.855</v>
      </c>
      <c r="D81" s="2">
        <v>471</v>
      </c>
      <c r="E81" s="2">
        <v>117.9</v>
      </c>
      <c r="F81" s="2">
        <v>72173.33333333333</v>
      </c>
      <c r="G81" s="2">
        <f t="shared" si="17"/>
        <v>60.77600846575104</v>
      </c>
      <c r="H81" s="2">
        <v>4.556666666666667</v>
      </c>
      <c r="I81" s="2">
        <v>127511.33333333333</v>
      </c>
      <c r="J81" s="2">
        <f t="shared" si="18"/>
        <v>0.6605971958630431</v>
      </c>
      <c r="K81" s="2">
        <v>113.4</v>
      </c>
      <c r="L81" s="2">
        <v>17.8</v>
      </c>
      <c r="M81" s="1"/>
      <c r="N81" s="3">
        <f t="shared" si="19"/>
        <v>344.0299193100587</v>
      </c>
      <c r="O81" s="3">
        <f t="shared" si="20"/>
        <v>205.52779066274942</v>
      </c>
      <c r="P81" s="3">
        <f t="shared" si="21"/>
        <v>853.7968707314336</v>
      </c>
      <c r="Q81" s="3">
        <f t="shared" si="22"/>
        <v>464.7557329668659</v>
      </c>
      <c r="R81" s="3">
        <f t="shared" si="25"/>
        <v>0.6496664788567585</v>
      </c>
      <c r="S81" s="3">
        <f t="shared" si="23"/>
        <v>-24.997145448566823</v>
      </c>
      <c r="T81" s="3">
        <f t="shared" si="24"/>
        <v>1.1391666666666667</v>
      </c>
      <c r="U81" s="1"/>
      <c r="V81" s="1">
        <f t="shared" si="33"/>
        <v>75</v>
      </c>
      <c r="W81" s="4">
        <f t="shared" si="26"/>
        <v>1.3145723996648826</v>
      </c>
      <c r="X81" s="4">
        <f t="shared" si="27"/>
        <v>2.270312768823146</v>
      </c>
      <c r="Y81" s="4">
        <f t="shared" si="28"/>
        <v>2.1474273608826024</v>
      </c>
      <c r="Z81" s="4">
        <f t="shared" si="29"/>
        <v>464.7557329668659</v>
      </c>
      <c r="AA81" s="4">
        <f t="shared" si="30"/>
        <v>0.6496664788567585</v>
      </c>
      <c r="AB81" s="4">
        <f t="shared" si="31"/>
        <v>1.6231586288988602</v>
      </c>
      <c r="AC81" s="4">
        <f t="shared" si="32"/>
        <v>1.1391666666666667</v>
      </c>
    </row>
    <row r="82" spans="1:29" ht="12.75">
      <c r="A82" s="1">
        <v>1966.2</v>
      </c>
      <c r="B82" s="2">
        <v>3384.007</v>
      </c>
      <c r="C82" s="2">
        <v>23.048</v>
      </c>
      <c r="D82" s="2">
        <v>476.1</v>
      </c>
      <c r="E82" s="2">
        <v>118.4</v>
      </c>
      <c r="F82" s="2">
        <v>72594</v>
      </c>
      <c r="G82" s="2">
        <f t="shared" si="17"/>
        <v>61.13024513064933</v>
      </c>
      <c r="H82" s="2">
        <v>4.913333333333333</v>
      </c>
      <c r="I82" s="2">
        <v>127868.66666666667</v>
      </c>
      <c r="J82" s="2">
        <f t="shared" si="18"/>
        <v>0.6624484305087615</v>
      </c>
      <c r="K82" s="2">
        <v>113.1</v>
      </c>
      <c r="L82" s="2">
        <v>18</v>
      </c>
      <c r="M82" s="1"/>
      <c r="N82" s="3">
        <f t="shared" si="19"/>
        <v>343.9861483311246</v>
      </c>
      <c r="O82" s="3">
        <f t="shared" si="20"/>
        <v>204.83022895606777</v>
      </c>
      <c r="P82" s="3">
        <f t="shared" si="21"/>
        <v>853.8628354174894</v>
      </c>
      <c r="Q82" s="3">
        <f t="shared" si="22"/>
        <v>464.79215160489326</v>
      </c>
      <c r="R82" s="3">
        <f t="shared" si="25"/>
        <v>0.840908599851975</v>
      </c>
      <c r="S82" s="3">
        <f t="shared" si="23"/>
        <v>-24.720723988606252</v>
      </c>
      <c r="T82" s="3">
        <f t="shared" si="24"/>
        <v>1.2283333333333333</v>
      </c>
      <c r="U82" s="1"/>
      <c r="V82" s="1">
        <f t="shared" si="33"/>
        <v>76</v>
      </c>
      <c r="W82" s="4">
        <f t="shared" si="26"/>
        <v>-0.04377097893410564</v>
      </c>
      <c r="X82" s="4">
        <f t="shared" si="27"/>
        <v>-0.697561706681654</v>
      </c>
      <c r="Y82" s="4">
        <f t="shared" si="28"/>
        <v>0.06596468605573591</v>
      </c>
      <c r="Z82" s="4">
        <f t="shared" si="29"/>
        <v>464.79215160489326</v>
      </c>
      <c r="AA82" s="4">
        <f t="shared" si="30"/>
        <v>0.840908599851975</v>
      </c>
      <c r="AB82" s="4">
        <f t="shared" si="31"/>
        <v>0.2764214599605701</v>
      </c>
      <c r="AC82" s="4">
        <f t="shared" si="32"/>
        <v>1.2283333333333333</v>
      </c>
    </row>
    <row r="83" spans="1:29" ht="12.75">
      <c r="A83" s="1">
        <v>1966.3</v>
      </c>
      <c r="B83" s="2">
        <v>3406.292</v>
      </c>
      <c r="C83" s="2">
        <v>23.291</v>
      </c>
      <c r="D83" s="2">
        <v>485.3</v>
      </c>
      <c r="E83" s="2">
        <v>118.3</v>
      </c>
      <c r="F83" s="2">
        <v>73088</v>
      </c>
      <c r="G83" s="2">
        <f t="shared" si="17"/>
        <v>61.546234621441144</v>
      </c>
      <c r="H83" s="2">
        <v>5.41</v>
      </c>
      <c r="I83" s="2">
        <v>128233.66666666667</v>
      </c>
      <c r="J83" s="2">
        <f t="shared" si="18"/>
        <v>0.6643393838082591</v>
      </c>
      <c r="K83" s="2">
        <v>112.6</v>
      </c>
      <c r="L83" s="2">
        <v>18.3</v>
      </c>
      <c r="M83" s="1"/>
      <c r="N83" s="3">
        <f t="shared" si="19"/>
        <v>344.5662376443876</v>
      </c>
      <c r="O83" s="3">
        <f t="shared" si="20"/>
        <v>203.41188910170467</v>
      </c>
      <c r="P83" s="3">
        <f t="shared" si="21"/>
        <v>854.2341728500743</v>
      </c>
      <c r="Q83" s="3">
        <f t="shared" si="22"/>
        <v>464.74223444355187</v>
      </c>
      <c r="R83" s="3">
        <f t="shared" si="25"/>
        <v>1.0488022075042736</v>
      </c>
      <c r="S83" s="3">
        <f t="shared" si="23"/>
        <v>-24.116596000989507</v>
      </c>
      <c r="T83" s="3">
        <f t="shared" si="24"/>
        <v>1.3525</v>
      </c>
      <c r="U83" s="1"/>
      <c r="V83" s="1">
        <f t="shared" si="33"/>
        <v>77</v>
      </c>
      <c r="W83" s="4">
        <f t="shared" si="26"/>
        <v>0.5800893132630449</v>
      </c>
      <c r="X83" s="4">
        <f t="shared" si="27"/>
        <v>-1.4183398543630972</v>
      </c>
      <c r="Y83" s="4">
        <f t="shared" si="28"/>
        <v>0.37133743258493723</v>
      </c>
      <c r="Z83" s="4">
        <f t="shared" si="29"/>
        <v>464.74223444355187</v>
      </c>
      <c r="AA83" s="4">
        <f t="shared" si="30"/>
        <v>1.0488022075042736</v>
      </c>
      <c r="AB83" s="4">
        <f t="shared" si="31"/>
        <v>0.6041279876167458</v>
      </c>
      <c r="AC83" s="4">
        <f t="shared" si="32"/>
        <v>1.3525</v>
      </c>
    </row>
    <row r="84" spans="1:29" ht="12.75">
      <c r="A84" s="1">
        <v>1966.4</v>
      </c>
      <c r="B84" s="2">
        <v>3433.681</v>
      </c>
      <c r="C84" s="2">
        <v>23.505</v>
      </c>
      <c r="D84" s="2">
        <v>491.1</v>
      </c>
      <c r="E84" s="2">
        <v>116.1</v>
      </c>
      <c r="F84" s="2">
        <v>73656.66666666667</v>
      </c>
      <c r="G84" s="2">
        <f t="shared" si="17"/>
        <v>62.02509971677909</v>
      </c>
      <c r="H84" s="2">
        <v>5.563333333333333</v>
      </c>
      <c r="I84" s="2">
        <v>128617</v>
      </c>
      <c r="J84" s="2">
        <f t="shared" si="18"/>
        <v>0.6663253164972291</v>
      </c>
      <c r="K84" s="2">
        <v>112.1</v>
      </c>
      <c r="L84" s="2">
        <v>18.5</v>
      </c>
      <c r="M84" s="1"/>
      <c r="N84" s="3">
        <f t="shared" si="19"/>
        <v>344.54118730611196</v>
      </c>
      <c r="O84" s="3">
        <f t="shared" si="20"/>
        <v>200.3215988719766</v>
      </c>
      <c r="P84" s="3">
        <f t="shared" si="21"/>
        <v>854.736540705089</v>
      </c>
      <c r="Q84" s="3">
        <f t="shared" si="22"/>
        <v>464.7737545845495</v>
      </c>
      <c r="R84" s="3">
        <f t="shared" si="25"/>
        <v>0.914614461882346</v>
      </c>
      <c r="S84" s="3">
        <f t="shared" si="23"/>
        <v>-23.944243239181468</v>
      </c>
      <c r="T84" s="3">
        <f t="shared" si="24"/>
        <v>1.3908333333333331</v>
      </c>
      <c r="U84" s="1"/>
      <c r="V84" s="1">
        <f t="shared" si="33"/>
        <v>78</v>
      </c>
      <c r="W84" s="4">
        <f t="shared" si="26"/>
        <v>-0.025050338275661943</v>
      </c>
      <c r="X84" s="4">
        <f t="shared" si="27"/>
        <v>-3.090290229728083</v>
      </c>
      <c r="Y84" s="4">
        <f t="shared" si="28"/>
        <v>0.5023678550147679</v>
      </c>
      <c r="Z84" s="4">
        <f t="shared" si="29"/>
        <v>464.7737545845495</v>
      </c>
      <c r="AA84" s="4">
        <f t="shared" si="30"/>
        <v>0.914614461882346</v>
      </c>
      <c r="AB84" s="4">
        <f t="shared" si="31"/>
        <v>0.17235276180803893</v>
      </c>
      <c r="AC84" s="4">
        <f t="shared" si="32"/>
        <v>1.3908333333333331</v>
      </c>
    </row>
    <row r="85" spans="1:29" ht="12.75">
      <c r="A85" s="1">
        <v>1967.1</v>
      </c>
      <c r="B85" s="2">
        <v>3464.114</v>
      </c>
      <c r="C85" s="2">
        <v>23.612</v>
      </c>
      <c r="D85" s="2">
        <v>495.4</v>
      </c>
      <c r="E85" s="2">
        <v>113.9</v>
      </c>
      <c r="F85" s="2">
        <v>73572</v>
      </c>
      <c r="G85" s="2">
        <f t="shared" si="17"/>
        <v>61.953803272338384</v>
      </c>
      <c r="H85" s="2">
        <v>4.823333333333334</v>
      </c>
      <c r="I85" s="2">
        <v>129043.66666666667</v>
      </c>
      <c r="J85" s="2">
        <f t="shared" si="18"/>
        <v>0.6685357459249525</v>
      </c>
      <c r="K85" s="2">
        <v>111.5</v>
      </c>
      <c r="L85" s="2">
        <v>18.8</v>
      </c>
      <c r="M85" s="1"/>
      <c r="N85" s="3">
        <f t="shared" si="19"/>
        <v>344.62758717066544</v>
      </c>
      <c r="O85" s="3">
        <f t="shared" si="20"/>
        <v>197.62312251045316</v>
      </c>
      <c r="P85" s="3">
        <f t="shared" si="21"/>
        <v>855.287759110136</v>
      </c>
      <c r="Q85" s="3">
        <f t="shared" si="22"/>
        <v>463.7908815745026</v>
      </c>
      <c r="R85" s="3">
        <f t="shared" si="25"/>
        <v>0.4541892902349076</v>
      </c>
      <c r="S85" s="3">
        <f t="shared" si="23"/>
        <v>-22.789818754253936</v>
      </c>
      <c r="T85" s="3">
        <f t="shared" si="24"/>
        <v>1.2058333333333335</v>
      </c>
      <c r="U85" s="1"/>
      <c r="V85" s="1">
        <f t="shared" si="33"/>
        <v>79</v>
      </c>
      <c r="W85" s="4">
        <f t="shared" si="26"/>
        <v>0.0863998645534707</v>
      </c>
      <c r="X85" s="4">
        <f t="shared" si="27"/>
        <v>-2.698476361523433</v>
      </c>
      <c r="Y85" s="4">
        <f t="shared" si="28"/>
        <v>0.5512184050469386</v>
      </c>
      <c r="Z85" s="4">
        <f t="shared" si="29"/>
        <v>463.7908815745026</v>
      </c>
      <c r="AA85" s="4">
        <f t="shared" si="30"/>
        <v>0.4541892902349076</v>
      </c>
      <c r="AB85" s="4">
        <f t="shared" si="31"/>
        <v>1.1544244849275316</v>
      </c>
      <c r="AC85" s="4">
        <f t="shared" si="32"/>
        <v>1.2058333333333335</v>
      </c>
    </row>
    <row r="86" spans="1:29" ht="12.75">
      <c r="A86" s="1">
        <v>1967.2</v>
      </c>
      <c r="B86" s="2">
        <v>3464.31</v>
      </c>
      <c r="C86" s="2">
        <v>23.741</v>
      </c>
      <c r="D86" s="2">
        <v>504.5</v>
      </c>
      <c r="E86" s="2">
        <v>117.3</v>
      </c>
      <c r="F86" s="2">
        <v>74001.33333333333</v>
      </c>
      <c r="G86" s="2">
        <f t="shared" si="17"/>
        <v>62.315337998478626</v>
      </c>
      <c r="H86" s="2">
        <v>3.99</v>
      </c>
      <c r="I86" s="2">
        <v>129527</v>
      </c>
      <c r="J86" s="2">
        <f t="shared" si="18"/>
        <v>0.6710397480110452</v>
      </c>
      <c r="K86" s="2">
        <v>110.8</v>
      </c>
      <c r="L86" s="2">
        <v>19.1</v>
      </c>
      <c r="M86" s="1"/>
      <c r="N86" s="3">
        <f t="shared" si="19"/>
        <v>345.52912352888063</v>
      </c>
      <c r="O86" s="3">
        <f t="shared" si="20"/>
        <v>199.64581511545722</v>
      </c>
      <c r="P86" s="3">
        <f t="shared" si="21"/>
        <v>854.9195664383695</v>
      </c>
      <c r="Q86" s="3">
        <f t="shared" si="22"/>
        <v>463.36910864081847</v>
      </c>
      <c r="R86" s="3">
        <f t="shared" si="25"/>
        <v>0.5448453915088081</v>
      </c>
      <c r="S86" s="3">
        <f t="shared" si="23"/>
        <v>-21.751517624094657</v>
      </c>
      <c r="T86" s="3">
        <f t="shared" si="24"/>
        <v>0.9975</v>
      </c>
      <c r="U86" s="1"/>
      <c r="V86" s="1">
        <f t="shared" si="33"/>
        <v>80</v>
      </c>
      <c r="W86" s="4">
        <f t="shared" si="26"/>
        <v>0.9015363582151963</v>
      </c>
      <c r="X86" s="4">
        <f t="shared" si="27"/>
        <v>2.0226926050040674</v>
      </c>
      <c r="Y86" s="4">
        <f t="shared" si="28"/>
        <v>-0.368192671766451</v>
      </c>
      <c r="Z86" s="4">
        <f t="shared" si="29"/>
        <v>463.36910864081847</v>
      </c>
      <c r="AA86" s="4">
        <f t="shared" si="30"/>
        <v>0.5448453915088081</v>
      </c>
      <c r="AB86" s="4">
        <f t="shared" si="31"/>
        <v>1.0383011301592795</v>
      </c>
      <c r="AC86" s="4">
        <f t="shared" si="32"/>
        <v>0.9975</v>
      </c>
    </row>
    <row r="87" spans="1:29" ht="12.75">
      <c r="A87" s="1">
        <v>1967.3</v>
      </c>
      <c r="B87" s="2">
        <v>3491.798</v>
      </c>
      <c r="C87" s="2">
        <v>23.975</v>
      </c>
      <c r="D87" s="2">
        <v>511.8</v>
      </c>
      <c r="E87" s="2">
        <v>119.2</v>
      </c>
      <c r="F87" s="2">
        <v>74713.66666666667</v>
      </c>
      <c r="G87" s="2">
        <f t="shared" si="17"/>
        <v>62.91518249363526</v>
      </c>
      <c r="H87" s="2">
        <v>3.893333333333333</v>
      </c>
      <c r="I87" s="2">
        <v>130165.66666666667</v>
      </c>
      <c r="J87" s="2">
        <f t="shared" si="18"/>
        <v>0.6743484845606685</v>
      </c>
      <c r="K87" s="2">
        <v>110.7</v>
      </c>
      <c r="L87" s="2">
        <v>19.4</v>
      </c>
      <c r="M87" s="1"/>
      <c r="N87" s="3">
        <f t="shared" si="19"/>
        <v>345.4930565237315</v>
      </c>
      <c r="O87" s="3">
        <f t="shared" si="20"/>
        <v>199.77993961428763</v>
      </c>
      <c r="P87" s="3">
        <f t="shared" si="21"/>
        <v>855.2180331061148</v>
      </c>
      <c r="Q87" s="3">
        <f t="shared" si="22"/>
        <v>463.7449425685281</v>
      </c>
      <c r="R87" s="3">
        <f t="shared" si="25"/>
        <v>0.9808109475970994</v>
      </c>
      <c r="S87" s="3">
        <f t="shared" si="23"/>
        <v>-21.17385547002196</v>
      </c>
      <c r="T87" s="3">
        <f t="shared" si="24"/>
        <v>0.9733333333333333</v>
      </c>
      <c r="U87" s="1"/>
      <c r="V87" s="1">
        <f t="shared" si="33"/>
        <v>81</v>
      </c>
      <c r="W87" s="4">
        <f t="shared" si="26"/>
        <v>-0.03606700514910699</v>
      </c>
      <c r="X87" s="4">
        <f t="shared" si="27"/>
        <v>0.13412449883040267</v>
      </c>
      <c r="Y87" s="4">
        <f t="shared" si="28"/>
        <v>0.29846666774528785</v>
      </c>
      <c r="Z87" s="4">
        <f t="shared" si="29"/>
        <v>463.7449425685281</v>
      </c>
      <c r="AA87" s="4">
        <f t="shared" si="30"/>
        <v>0.9808109475970994</v>
      </c>
      <c r="AB87" s="4">
        <f t="shared" si="31"/>
        <v>0.5776621540726978</v>
      </c>
      <c r="AC87" s="4">
        <f t="shared" si="32"/>
        <v>0.9733333333333333</v>
      </c>
    </row>
    <row r="88" spans="1:29" ht="12.75">
      <c r="A88" s="1">
        <v>1967.4</v>
      </c>
      <c r="B88" s="2">
        <v>3518.205</v>
      </c>
      <c r="C88" s="2">
        <v>24.241</v>
      </c>
      <c r="D88" s="2">
        <v>519.3</v>
      </c>
      <c r="E88" s="2">
        <v>124.5</v>
      </c>
      <c r="F88" s="2">
        <v>75216.33333333333</v>
      </c>
      <c r="G88" s="2">
        <f t="shared" si="17"/>
        <v>63.33847004566901</v>
      </c>
      <c r="H88" s="2">
        <v>4.173333333333333</v>
      </c>
      <c r="I88" s="2">
        <v>130757.33333333333</v>
      </c>
      <c r="J88" s="2">
        <f t="shared" si="18"/>
        <v>0.6774137284936441</v>
      </c>
      <c r="K88" s="2">
        <v>110.6</v>
      </c>
      <c r="L88" s="2">
        <v>19.6</v>
      </c>
      <c r="M88" s="1"/>
      <c r="N88" s="3">
        <f t="shared" si="19"/>
        <v>345.3909408727891</v>
      </c>
      <c r="O88" s="3">
        <f t="shared" si="20"/>
        <v>202.57333737823805</v>
      </c>
      <c r="P88" s="3">
        <f t="shared" si="21"/>
        <v>855.5179267698296</v>
      </c>
      <c r="Q88" s="3">
        <f t="shared" si="22"/>
        <v>463.8715861641071</v>
      </c>
      <c r="R88" s="3">
        <f t="shared" si="25"/>
        <v>1.103379370609625</v>
      </c>
      <c r="S88" s="3">
        <f t="shared" si="23"/>
        <v>-21.251584823912655</v>
      </c>
      <c r="T88" s="3">
        <f t="shared" si="24"/>
        <v>1.0433333333333332</v>
      </c>
      <c r="U88" s="1"/>
      <c r="V88" s="1">
        <f t="shared" si="33"/>
        <v>82</v>
      </c>
      <c r="W88" s="4">
        <f t="shared" si="26"/>
        <v>-0.10211565094243724</v>
      </c>
      <c r="X88" s="4">
        <f t="shared" si="27"/>
        <v>2.7933977639504235</v>
      </c>
      <c r="Y88" s="4">
        <f t="shared" si="28"/>
        <v>0.29989366371478354</v>
      </c>
      <c r="Z88" s="4">
        <f t="shared" si="29"/>
        <v>463.8715861641071</v>
      </c>
      <c r="AA88" s="4">
        <f t="shared" si="30"/>
        <v>1.103379370609625</v>
      </c>
      <c r="AB88" s="4">
        <f t="shared" si="31"/>
        <v>-0.07772935389069602</v>
      </c>
      <c r="AC88" s="4">
        <f t="shared" si="32"/>
        <v>1.0433333333333332</v>
      </c>
    </row>
    <row r="89" spans="1:29" ht="12.75">
      <c r="A89" s="1">
        <v>1968.1</v>
      </c>
      <c r="B89" s="2">
        <v>3590.655</v>
      </c>
      <c r="C89" s="2">
        <v>24.506</v>
      </c>
      <c r="D89" s="2">
        <v>537.3</v>
      </c>
      <c r="E89" s="2">
        <v>128.8</v>
      </c>
      <c r="F89" s="2">
        <v>75102.66666666667</v>
      </c>
      <c r="G89" s="2">
        <f t="shared" si="17"/>
        <v>63.24275316553407</v>
      </c>
      <c r="H89" s="2">
        <v>4.786666666666666</v>
      </c>
      <c r="I89" s="2">
        <v>131267</v>
      </c>
      <c r="J89" s="2">
        <f t="shared" si="18"/>
        <v>0.6800541555209791</v>
      </c>
      <c r="K89" s="2">
        <v>110.2</v>
      </c>
      <c r="L89" s="2">
        <v>20.2</v>
      </c>
      <c r="M89" s="1"/>
      <c r="N89" s="3">
        <f t="shared" si="19"/>
        <v>347.32214557186114</v>
      </c>
      <c r="O89" s="3">
        <f t="shared" si="20"/>
        <v>204.4925671654089</v>
      </c>
      <c r="P89" s="3">
        <f t="shared" si="21"/>
        <v>857.1672759604692</v>
      </c>
      <c r="Q89" s="3">
        <f t="shared" si="22"/>
        <v>462.9690100827329</v>
      </c>
      <c r="R89" s="3">
        <f t="shared" si="25"/>
        <v>1.087257105165662</v>
      </c>
      <c r="S89" s="3">
        <f t="shared" si="23"/>
        <v>-19.323538112009576</v>
      </c>
      <c r="T89" s="3">
        <f t="shared" si="24"/>
        <v>1.1966666666666665</v>
      </c>
      <c r="U89" s="1"/>
      <c r="V89" s="1">
        <f t="shared" si="33"/>
        <v>83</v>
      </c>
      <c r="W89" s="4">
        <f t="shared" si="26"/>
        <v>1.9312046990720546</v>
      </c>
      <c r="X89" s="4">
        <f t="shared" si="27"/>
        <v>1.919229787170849</v>
      </c>
      <c r="Y89" s="4">
        <f t="shared" si="28"/>
        <v>1.6493491906395548</v>
      </c>
      <c r="Z89" s="4">
        <f t="shared" si="29"/>
        <v>462.9690100827329</v>
      </c>
      <c r="AA89" s="4">
        <f t="shared" si="30"/>
        <v>1.087257105165662</v>
      </c>
      <c r="AB89" s="4">
        <f t="shared" si="31"/>
        <v>1.9280467119030789</v>
      </c>
      <c r="AC89" s="4">
        <f t="shared" si="32"/>
        <v>1.1966666666666665</v>
      </c>
    </row>
    <row r="90" spans="1:29" ht="12.75">
      <c r="A90" s="1">
        <v>1968.2</v>
      </c>
      <c r="B90" s="2">
        <v>3651.618</v>
      </c>
      <c r="C90" s="2">
        <v>24.763</v>
      </c>
      <c r="D90" s="2">
        <v>551.2</v>
      </c>
      <c r="E90" s="2">
        <v>129.3</v>
      </c>
      <c r="F90" s="2">
        <v>75950</v>
      </c>
      <c r="G90" s="2">
        <f t="shared" si="17"/>
        <v>63.95627899926739</v>
      </c>
      <c r="H90" s="2">
        <v>5.98</v>
      </c>
      <c r="I90" s="2">
        <v>131712.33333333334</v>
      </c>
      <c r="J90" s="2">
        <f t="shared" si="18"/>
        <v>0.6823612912361654</v>
      </c>
      <c r="K90" s="2">
        <v>110.4</v>
      </c>
      <c r="L90" s="2">
        <v>20.5</v>
      </c>
      <c r="M90" s="1"/>
      <c r="N90" s="3">
        <f t="shared" si="19"/>
        <v>348.4943124918641</v>
      </c>
      <c r="O90" s="3">
        <f t="shared" si="20"/>
        <v>203.49806909970042</v>
      </c>
      <c r="P90" s="3">
        <f t="shared" si="21"/>
        <v>858.5121644887138</v>
      </c>
      <c r="Q90" s="3">
        <f t="shared" si="22"/>
        <v>463.9335665993561</v>
      </c>
      <c r="R90" s="3">
        <f t="shared" si="25"/>
        <v>1.0432618115874703</v>
      </c>
      <c r="S90" s="3">
        <f t="shared" si="23"/>
        <v>-18.892571749876673</v>
      </c>
      <c r="T90" s="3">
        <f t="shared" si="24"/>
        <v>1.495</v>
      </c>
      <c r="U90" s="1"/>
      <c r="V90" s="1">
        <f t="shared" si="33"/>
        <v>84</v>
      </c>
      <c r="W90" s="4">
        <f t="shared" si="26"/>
        <v>1.172166920002951</v>
      </c>
      <c r="X90" s="4">
        <f t="shared" si="27"/>
        <v>-0.9944980657084841</v>
      </c>
      <c r="Y90" s="4">
        <f t="shared" si="28"/>
        <v>1.34488852824461</v>
      </c>
      <c r="Z90" s="4">
        <f t="shared" si="29"/>
        <v>463.9335665993561</v>
      </c>
      <c r="AA90" s="4">
        <f t="shared" si="30"/>
        <v>1.0432618115874703</v>
      </c>
      <c r="AB90" s="4">
        <f t="shared" si="31"/>
        <v>0.43096636213290296</v>
      </c>
      <c r="AC90" s="4">
        <f t="shared" si="32"/>
        <v>1.495</v>
      </c>
    </row>
    <row r="91" spans="1:29" ht="12.75">
      <c r="A91" s="1">
        <v>1968.3</v>
      </c>
      <c r="B91" s="2">
        <v>3676.455</v>
      </c>
      <c r="C91" s="2">
        <v>25.008</v>
      </c>
      <c r="D91" s="2">
        <v>567.4</v>
      </c>
      <c r="E91" s="2">
        <v>132</v>
      </c>
      <c r="F91" s="2">
        <v>76100.66666666667</v>
      </c>
      <c r="G91" s="2">
        <f t="shared" si="17"/>
        <v>64.08315298701226</v>
      </c>
      <c r="H91" s="2">
        <v>5.943333333333334</v>
      </c>
      <c r="I91" s="2">
        <v>132250</v>
      </c>
      <c r="J91" s="2">
        <f t="shared" si="18"/>
        <v>0.6851467776946948</v>
      </c>
      <c r="K91" s="2">
        <v>110.4</v>
      </c>
      <c r="L91" s="2">
        <v>20.9</v>
      </c>
      <c r="M91" s="1"/>
      <c r="N91" s="3">
        <f t="shared" si="19"/>
        <v>349.99909383620843</v>
      </c>
      <c r="O91" s="3">
        <f t="shared" si="20"/>
        <v>204.17283385737042</v>
      </c>
      <c r="P91" s="3">
        <f t="shared" si="21"/>
        <v>858.7826441325742</v>
      </c>
      <c r="Q91" s="3">
        <f t="shared" si="22"/>
        <v>463.72436429881583</v>
      </c>
      <c r="R91" s="3">
        <f t="shared" si="25"/>
        <v>0.9845170035991391</v>
      </c>
      <c r="S91" s="3">
        <f t="shared" si="23"/>
        <v>-17.944661470835555</v>
      </c>
      <c r="T91" s="3">
        <f t="shared" si="24"/>
        <v>1.4858333333333336</v>
      </c>
      <c r="U91" s="1"/>
      <c r="V91" s="1">
        <f t="shared" si="33"/>
        <v>85</v>
      </c>
      <c r="W91" s="4">
        <f t="shared" si="26"/>
        <v>1.5047813443443374</v>
      </c>
      <c r="X91" s="4">
        <f t="shared" si="27"/>
        <v>0.6747647576700047</v>
      </c>
      <c r="Y91" s="4">
        <f t="shared" si="28"/>
        <v>0.2704796438604262</v>
      </c>
      <c r="Z91" s="4">
        <f t="shared" si="29"/>
        <v>463.72436429881583</v>
      </c>
      <c r="AA91" s="4">
        <f t="shared" si="30"/>
        <v>0.9845170035991391</v>
      </c>
      <c r="AB91" s="4">
        <f t="shared" si="31"/>
        <v>0.9479102790411176</v>
      </c>
      <c r="AC91" s="4">
        <f t="shared" si="32"/>
        <v>1.4858333333333336</v>
      </c>
    </row>
    <row r="92" spans="1:29" ht="12.75">
      <c r="A92" s="1">
        <v>1968.4</v>
      </c>
      <c r="B92" s="2">
        <v>3691.966</v>
      </c>
      <c r="C92" s="2">
        <v>25.362</v>
      </c>
      <c r="D92" s="2">
        <v>576.3</v>
      </c>
      <c r="E92" s="2">
        <v>138.3</v>
      </c>
      <c r="F92" s="2">
        <v>76498.66666666667</v>
      </c>
      <c r="G92" s="2">
        <f t="shared" si="17"/>
        <v>64.41830241481618</v>
      </c>
      <c r="H92" s="2">
        <v>5.916666666666667</v>
      </c>
      <c r="I92" s="2">
        <v>132880</v>
      </c>
      <c r="J92" s="2">
        <f t="shared" si="18"/>
        <v>0.6884106148965674</v>
      </c>
      <c r="K92" s="2">
        <v>109.9</v>
      </c>
      <c r="L92" s="2">
        <v>21.3</v>
      </c>
      <c r="M92" s="1"/>
      <c r="N92" s="3">
        <f t="shared" si="19"/>
        <v>349.67461627297365</v>
      </c>
      <c r="O92" s="3">
        <f t="shared" si="20"/>
        <v>206.95430429578283</v>
      </c>
      <c r="P92" s="3">
        <f t="shared" si="21"/>
        <v>858.7284181579404</v>
      </c>
      <c r="Q92" s="3">
        <f t="shared" si="22"/>
        <v>463.3168262242562</v>
      </c>
      <c r="R92" s="3">
        <f t="shared" si="25"/>
        <v>1.4056217133587179</v>
      </c>
      <c r="S92" s="3">
        <f t="shared" si="23"/>
        <v>-17.454491809732836</v>
      </c>
      <c r="T92" s="3">
        <f t="shared" si="24"/>
        <v>1.4791666666666667</v>
      </c>
      <c r="U92" s="1"/>
      <c r="V92" s="1">
        <f t="shared" si="33"/>
        <v>86</v>
      </c>
      <c r="W92" s="4">
        <f t="shared" si="26"/>
        <v>-0.3244775632347796</v>
      </c>
      <c r="X92" s="4">
        <f t="shared" si="27"/>
        <v>2.7814704384124127</v>
      </c>
      <c r="Y92" s="4">
        <f t="shared" si="28"/>
        <v>-0.05422597463382317</v>
      </c>
      <c r="Z92" s="4">
        <f t="shared" si="29"/>
        <v>463.3168262242562</v>
      </c>
      <c r="AA92" s="4">
        <f t="shared" si="30"/>
        <v>1.4056217133587179</v>
      </c>
      <c r="AB92" s="4">
        <f t="shared" si="31"/>
        <v>0.4901696611027191</v>
      </c>
      <c r="AC92" s="4">
        <f t="shared" si="32"/>
        <v>1.4791666666666667</v>
      </c>
    </row>
    <row r="93" spans="1:29" ht="12.75">
      <c r="A93" s="1">
        <v>1969.1</v>
      </c>
      <c r="B93" s="2">
        <v>3750.18</v>
      </c>
      <c r="C93" s="2">
        <v>25.626</v>
      </c>
      <c r="D93" s="2">
        <v>588.5</v>
      </c>
      <c r="E93" s="2">
        <v>144.2</v>
      </c>
      <c r="F93" s="2">
        <v>77166.33333333333</v>
      </c>
      <c r="G93" s="2">
        <f t="shared" si="17"/>
        <v>64.98053382511037</v>
      </c>
      <c r="H93" s="2">
        <v>6.566666666666666</v>
      </c>
      <c r="I93" s="2">
        <v>133476</v>
      </c>
      <c r="J93" s="2">
        <f t="shared" si="18"/>
        <v>0.6914983085034183</v>
      </c>
      <c r="K93" s="2">
        <v>109.8</v>
      </c>
      <c r="L93" s="2">
        <v>21.6</v>
      </c>
      <c r="M93" s="1"/>
      <c r="N93" s="3">
        <f t="shared" si="19"/>
        <v>350.2864039619917</v>
      </c>
      <c r="O93" s="3">
        <f t="shared" si="20"/>
        <v>209.64883377704348</v>
      </c>
      <c r="P93" s="3">
        <f t="shared" si="21"/>
        <v>859.8453691819464</v>
      </c>
      <c r="Q93" s="3">
        <f t="shared" si="22"/>
        <v>463.64726625232856</v>
      </c>
      <c r="R93" s="3">
        <f t="shared" si="25"/>
        <v>1.0355470274676648</v>
      </c>
      <c r="S93" s="3">
        <f t="shared" si="23"/>
        <v>-17.09141463972651</v>
      </c>
      <c r="T93" s="3">
        <f t="shared" si="24"/>
        <v>1.6416666666666666</v>
      </c>
      <c r="U93" s="1"/>
      <c r="V93" s="1">
        <f t="shared" si="33"/>
        <v>87</v>
      </c>
      <c r="W93" s="4">
        <f t="shared" si="26"/>
        <v>0.6117876890180582</v>
      </c>
      <c r="X93" s="4">
        <f t="shared" si="27"/>
        <v>2.694529481260645</v>
      </c>
      <c r="Y93" s="4">
        <f t="shared" si="28"/>
        <v>1.1169510240059708</v>
      </c>
      <c r="Z93" s="4">
        <f t="shared" si="29"/>
        <v>463.64726625232856</v>
      </c>
      <c r="AA93" s="4">
        <f t="shared" si="30"/>
        <v>1.0355470274676648</v>
      </c>
      <c r="AB93" s="4">
        <f t="shared" si="31"/>
        <v>0.3630771700063278</v>
      </c>
      <c r="AC93" s="4">
        <f t="shared" si="32"/>
        <v>1.6416666666666666</v>
      </c>
    </row>
    <row r="94" spans="1:29" ht="12.75">
      <c r="A94" s="1">
        <v>1969.2</v>
      </c>
      <c r="B94" s="2">
        <v>3760.881</v>
      </c>
      <c r="C94" s="2">
        <v>25.958</v>
      </c>
      <c r="D94" s="2">
        <v>599.9</v>
      </c>
      <c r="E94" s="2">
        <v>146.4</v>
      </c>
      <c r="F94" s="2">
        <v>77605</v>
      </c>
      <c r="G94" s="2">
        <f t="shared" si="17"/>
        <v>65.3499280018189</v>
      </c>
      <c r="H94" s="2">
        <v>8.326666666666666</v>
      </c>
      <c r="I94" s="2">
        <v>134020.33333333334</v>
      </c>
      <c r="J94" s="2">
        <f t="shared" si="18"/>
        <v>0.694318332921756</v>
      </c>
      <c r="K94" s="2">
        <v>109.7</v>
      </c>
      <c r="L94" s="2">
        <v>21.9</v>
      </c>
      <c r="M94" s="1"/>
      <c r="N94" s="3">
        <f t="shared" si="19"/>
        <v>350.5107858065445</v>
      </c>
      <c r="O94" s="3">
        <f t="shared" si="20"/>
        <v>209.4687484933609</v>
      </c>
      <c r="P94" s="3">
        <f t="shared" si="21"/>
        <v>859.7233248120592</v>
      </c>
      <c r="Q94" s="3">
        <f t="shared" si="22"/>
        <v>463.71602503027606</v>
      </c>
      <c r="R94" s="3">
        <f t="shared" si="25"/>
        <v>1.2872386178182538</v>
      </c>
      <c r="S94" s="3">
        <f t="shared" si="23"/>
        <v>-16.999321044311205</v>
      </c>
      <c r="T94" s="3">
        <f t="shared" si="24"/>
        <v>2.0816666666666666</v>
      </c>
      <c r="U94" s="1"/>
      <c r="V94" s="1">
        <f t="shared" si="33"/>
        <v>88</v>
      </c>
      <c r="W94" s="4">
        <f t="shared" si="26"/>
        <v>0.22438184455279497</v>
      </c>
      <c r="X94" s="4">
        <f t="shared" si="27"/>
        <v>-0.1800852836825868</v>
      </c>
      <c r="Y94" s="4">
        <f t="shared" si="28"/>
        <v>-0.12204436988713496</v>
      </c>
      <c r="Z94" s="4">
        <f t="shared" si="29"/>
        <v>463.71602503027606</v>
      </c>
      <c r="AA94" s="4">
        <f t="shared" si="30"/>
        <v>1.2872386178182538</v>
      </c>
      <c r="AB94" s="4">
        <f t="shared" si="31"/>
        <v>0.09209359541530304</v>
      </c>
      <c r="AC94" s="4">
        <f t="shared" si="32"/>
        <v>2.0816666666666666</v>
      </c>
    </row>
    <row r="95" spans="1:29" ht="12.75">
      <c r="A95" s="1">
        <v>1969.3</v>
      </c>
      <c r="B95" s="2">
        <v>3784.245</v>
      </c>
      <c r="C95" s="2">
        <v>26.332</v>
      </c>
      <c r="D95" s="2">
        <v>610.2</v>
      </c>
      <c r="E95" s="2">
        <v>150.1</v>
      </c>
      <c r="F95" s="2">
        <v>78153</v>
      </c>
      <c r="G95" s="2">
        <f t="shared" si="17"/>
        <v>65.81139002804139</v>
      </c>
      <c r="H95" s="2">
        <v>8.983333333333333</v>
      </c>
      <c r="I95" s="2">
        <v>134595</v>
      </c>
      <c r="J95" s="2">
        <f t="shared" si="18"/>
        <v>0.6972955050572207</v>
      </c>
      <c r="K95" s="2">
        <v>109.4</v>
      </c>
      <c r="L95" s="2">
        <v>22.3</v>
      </c>
      <c r="M95" s="1"/>
      <c r="N95" s="3">
        <f t="shared" si="19"/>
        <v>350.35478336636714</v>
      </c>
      <c r="O95" s="3">
        <f t="shared" si="20"/>
        <v>210.1062800020518</v>
      </c>
      <c r="P95" s="3">
        <f t="shared" si="21"/>
        <v>859.914766536276</v>
      </c>
      <c r="Q95" s="3">
        <f t="shared" si="22"/>
        <v>463.71796190677026</v>
      </c>
      <c r="R95" s="3">
        <f t="shared" si="25"/>
        <v>1.4305082340063002</v>
      </c>
      <c r="S95" s="3">
        <f t="shared" si="23"/>
        <v>-16.619825113955724</v>
      </c>
      <c r="T95" s="3">
        <f t="shared" si="24"/>
        <v>2.245833333333333</v>
      </c>
      <c r="U95" s="1"/>
      <c r="V95" s="1">
        <f t="shared" si="33"/>
        <v>89</v>
      </c>
      <c r="W95" s="4">
        <f t="shared" si="26"/>
        <v>-0.1560024401773603</v>
      </c>
      <c r="X95" s="4">
        <f t="shared" si="27"/>
        <v>0.6375315086908984</v>
      </c>
      <c r="Y95" s="4">
        <f t="shared" si="28"/>
        <v>0.1914417242168156</v>
      </c>
      <c r="Z95" s="4">
        <f t="shared" si="29"/>
        <v>463.71796190677026</v>
      </c>
      <c r="AA95" s="4">
        <f t="shared" si="30"/>
        <v>1.4305082340063002</v>
      </c>
      <c r="AB95" s="4">
        <f t="shared" si="31"/>
        <v>0.3794959303554819</v>
      </c>
      <c r="AC95" s="4">
        <f t="shared" si="32"/>
        <v>2.245833333333333</v>
      </c>
    </row>
    <row r="96" spans="1:29" ht="12.75">
      <c r="A96" s="1">
        <v>1969.4</v>
      </c>
      <c r="B96" s="2">
        <v>3766.28</v>
      </c>
      <c r="C96" s="2">
        <v>26.675</v>
      </c>
      <c r="D96" s="2">
        <v>622.2</v>
      </c>
      <c r="E96" s="2">
        <v>148.3</v>
      </c>
      <c r="F96" s="2">
        <v>78575.33333333333</v>
      </c>
      <c r="G96" s="2">
        <f t="shared" si="17"/>
        <v>66.16703016625544</v>
      </c>
      <c r="H96" s="2">
        <v>8.94</v>
      </c>
      <c r="I96" s="2">
        <v>135246.66666666666</v>
      </c>
      <c r="J96" s="2">
        <f t="shared" si="18"/>
        <v>0.70067159062847</v>
      </c>
      <c r="K96" s="2">
        <v>109</v>
      </c>
      <c r="L96" s="2">
        <v>22.7</v>
      </c>
      <c r="M96" s="1"/>
      <c r="N96" s="3">
        <f t="shared" si="19"/>
        <v>350.5250775975509</v>
      </c>
      <c r="O96" s="3">
        <f t="shared" si="20"/>
        <v>207.12264406558586</v>
      </c>
      <c r="P96" s="3">
        <f t="shared" si="21"/>
        <v>858.9559044595484</v>
      </c>
      <c r="Q96" s="3">
        <f t="shared" si="22"/>
        <v>463.4075990081443</v>
      </c>
      <c r="R96" s="3">
        <f t="shared" si="25"/>
        <v>1.2941867582187072</v>
      </c>
      <c r="S96" s="3">
        <f t="shared" si="23"/>
        <v>-16.13618727004602</v>
      </c>
      <c r="T96" s="3">
        <f t="shared" si="24"/>
        <v>2.235</v>
      </c>
      <c r="U96" s="1"/>
      <c r="V96" s="1">
        <f t="shared" si="33"/>
        <v>90</v>
      </c>
      <c r="W96" s="4">
        <f t="shared" si="26"/>
        <v>0.17029423118373188</v>
      </c>
      <c r="X96" s="4">
        <f t="shared" si="27"/>
        <v>-2.98363593646593</v>
      </c>
      <c r="Y96" s="4">
        <f t="shared" si="28"/>
        <v>-0.9588620767276552</v>
      </c>
      <c r="Z96" s="4">
        <f t="shared" si="29"/>
        <v>463.4075990081443</v>
      </c>
      <c r="AA96" s="4">
        <f t="shared" si="30"/>
        <v>1.2941867582187072</v>
      </c>
      <c r="AB96" s="4">
        <f t="shared" si="31"/>
        <v>0.48363784390970466</v>
      </c>
      <c r="AC96" s="4">
        <f t="shared" si="32"/>
        <v>2.235</v>
      </c>
    </row>
    <row r="97" spans="1:29" ht="12.75">
      <c r="A97" s="1">
        <v>1970.1</v>
      </c>
      <c r="B97" s="2">
        <v>3759.997</v>
      </c>
      <c r="C97" s="2">
        <v>27.056</v>
      </c>
      <c r="D97" s="2">
        <v>633.3</v>
      </c>
      <c r="E97" s="2">
        <v>148.8</v>
      </c>
      <c r="F97" s="2">
        <v>78780.33333333333</v>
      </c>
      <c r="G97" s="2">
        <f t="shared" si="17"/>
        <v>66.33965738409415</v>
      </c>
      <c r="H97" s="2">
        <v>8.573333333333332</v>
      </c>
      <c r="I97" s="2">
        <v>135949.66666666666</v>
      </c>
      <c r="J97" s="2">
        <f t="shared" si="18"/>
        <v>0.7043136184902421</v>
      </c>
      <c r="K97" s="2">
        <v>108.5</v>
      </c>
      <c r="L97" s="2">
        <v>23.2</v>
      </c>
      <c r="M97" s="1"/>
      <c r="N97" s="3">
        <f t="shared" si="19"/>
        <v>350.35669925773686</v>
      </c>
      <c r="O97" s="3">
        <f t="shared" si="20"/>
        <v>205.52258714539758</v>
      </c>
      <c r="P97" s="3">
        <f t="shared" si="21"/>
        <v>858.2704979722489</v>
      </c>
      <c r="Q97" s="3">
        <f t="shared" si="22"/>
        <v>462.6899397164344</v>
      </c>
      <c r="R97" s="3">
        <f t="shared" si="25"/>
        <v>1.418199496840744</v>
      </c>
      <c r="S97" s="3">
        <f t="shared" si="23"/>
        <v>-15.375651348396028</v>
      </c>
      <c r="T97" s="3">
        <f t="shared" si="24"/>
        <v>2.143333333333333</v>
      </c>
      <c r="U97" s="1"/>
      <c r="V97" s="1">
        <f t="shared" si="33"/>
        <v>91</v>
      </c>
      <c r="W97" s="4">
        <f t="shared" si="26"/>
        <v>-0.16837833981401218</v>
      </c>
      <c r="X97" s="4">
        <f t="shared" si="27"/>
        <v>-1.6000569201882797</v>
      </c>
      <c r="Y97" s="4">
        <f t="shared" si="28"/>
        <v>-0.6854064872994741</v>
      </c>
      <c r="Z97" s="4">
        <f t="shared" si="29"/>
        <v>462.6899397164344</v>
      </c>
      <c r="AA97" s="4">
        <f t="shared" si="30"/>
        <v>1.418199496840744</v>
      </c>
      <c r="AB97" s="4">
        <f t="shared" si="31"/>
        <v>0.760535921649991</v>
      </c>
      <c r="AC97" s="4">
        <f t="shared" si="32"/>
        <v>2.143333333333333</v>
      </c>
    </row>
    <row r="98" spans="1:29" ht="12.75">
      <c r="A98" s="1">
        <v>1970.2</v>
      </c>
      <c r="B98" s="2">
        <v>3767.066</v>
      </c>
      <c r="C98" s="2">
        <v>27.428</v>
      </c>
      <c r="D98" s="2">
        <v>643.3</v>
      </c>
      <c r="E98" s="2">
        <v>148.8</v>
      </c>
      <c r="F98" s="2">
        <v>78635.66666666667</v>
      </c>
      <c r="G98" s="2">
        <f t="shared" si="17"/>
        <v>66.21783590028603</v>
      </c>
      <c r="H98" s="2">
        <v>7.88</v>
      </c>
      <c r="I98" s="2">
        <v>136676.66666666666</v>
      </c>
      <c r="J98" s="2">
        <f t="shared" si="18"/>
        <v>0.7080799830073237</v>
      </c>
      <c r="K98" s="2">
        <v>107.7</v>
      </c>
      <c r="L98" s="2">
        <v>23.5</v>
      </c>
      <c r="M98" s="1"/>
      <c r="N98" s="3">
        <f t="shared" si="19"/>
        <v>350.0245010314596</v>
      </c>
      <c r="O98" s="3">
        <f t="shared" si="20"/>
        <v>203.6236954296633</v>
      </c>
      <c r="P98" s="3">
        <f t="shared" si="21"/>
        <v>857.9249949431718</v>
      </c>
      <c r="Q98" s="3">
        <f t="shared" si="22"/>
        <v>461.23274706243376</v>
      </c>
      <c r="R98" s="3">
        <f t="shared" si="25"/>
        <v>1.365559726589316</v>
      </c>
      <c r="S98" s="3">
        <f t="shared" si="23"/>
        <v>-15.456396827200475</v>
      </c>
      <c r="T98" s="3">
        <f t="shared" si="24"/>
        <v>1.97</v>
      </c>
      <c r="U98" s="1"/>
      <c r="V98" s="1">
        <f t="shared" si="33"/>
        <v>92</v>
      </c>
      <c r="W98" s="4">
        <f t="shared" si="26"/>
        <v>-0.3321982262772849</v>
      </c>
      <c r="X98" s="4">
        <f t="shared" si="27"/>
        <v>-1.898891715734294</v>
      </c>
      <c r="Y98" s="4">
        <f t="shared" si="28"/>
        <v>-0.34550302907712194</v>
      </c>
      <c r="Z98" s="4">
        <f t="shared" si="29"/>
        <v>461.23274706243376</v>
      </c>
      <c r="AA98" s="4">
        <f t="shared" si="30"/>
        <v>1.365559726589316</v>
      </c>
      <c r="AB98" s="4">
        <f t="shared" si="31"/>
        <v>-0.08074547880444705</v>
      </c>
      <c r="AC98" s="4">
        <f t="shared" si="32"/>
        <v>1.97</v>
      </c>
    </row>
    <row r="99" spans="1:29" ht="12.75">
      <c r="A99" s="1">
        <v>1970.3</v>
      </c>
      <c r="B99" s="2">
        <v>3800.541</v>
      </c>
      <c r="C99" s="2">
        <v>27.647</v>
      </c>
      <c r="D99" s="2">
        <v>655.3</v>
      </c>
      <c r="E99" s="2">
        <v>151</v>
      </c>
      <c r="F99" s="2">
        <v>78616</v>
      </c>
      <c r="G99" s="2">
        <f t="shared" si="17"/>
        <v>66.20127491516004</v>
      </c>
      <c r="H99" s="2">
        <v>6.703333333333333</v>
      </c>
      <c r="I99" s="2">
        <v>137456</v>
      </c>
      <c r="J99" s="2">
        <f t="shared" si="18"/>
        <v>0.7121174705088995</v>
      </c>
      <c r="K99" s="2">
        <v>107.3</v>
      </c>
      <c r="L99" s="2">
        <v>24</v>
      </c>
      <c r="M99" s="1"/>
      <c r="N99" s="3">
        <f t="shared" si="19"/>
        <v>350.5088317568563</v>
      </c>
      <c r="O99" s="3">
        <f t="shared" si="20"/>
        <v>203.72750083380367</v>
      </c>
      <c r="P99" s="3">
        <f t="shared" si="21"/>
        <v>858.241109851127</v>
      </c>
      <c r="Q99" s="3">
        <f t="shared" si="22"/>
        <v>460.2670579452404</v>
      </c>
      <c r="R99" s="3">
        <f t="shared" si="25"/>
        <v>0.7952833563932504</v>
      </c>
      <c r="S99" s="3">
        <f t="shared" si="23"/>
        <v>-14.146339263810463</v>
      </c>
      <c r="T99" s="3">
        <f t="shared" si="24"/>
        <v>1.6758333333333333</v>
      </c>
      <c r="U99" s="1"/>
      <c r="V99" s="1">
        <f t="shared" si="33"/>
        <v>93</v>
      </c>
      <c r="W99" s="4">
        <f t="shared" si="26"/>
        <v>0.48433072539671684</v>
      </c>
      <c r="X99" s="4">
        <f t="shared" si="27"/>
        <v>0.10380540414038819</v>
      </c>
      <c r="Y99" s="4">
        <f t="shared" si="28"/>
        <v>0.3161149079552388</v>
      </c>
      <c r="Z99" s="4">
        <f t="shared" si="29"/>
        <v>460.2670579452404</v>
      </c>
      <c r="AA99" s="4">
        <f t="shared" si="30"/>
        <v>0.7952833563932504</v>
      </c>
      <c r="AB99" s="4">
        <f t="shared" si="31"/>
        <v>1.3100575633900124</v>
      </c>
      <c r="AC99" s="4">
        <f t="shared" si="32"/>
        <v>1.6758333333333333</v>
      </c>
    </row>
    <row r="100" spans="1:29" ht="12.75">
      <c r="A100" s="1">
        <v>1970.4</v>
      </c>
      <c r="B100" s="2">
        <v>3759.801</v>
      </c>
      <c r="C100" s="2">
        <v>28.004</v>
      </c>
      <c r="D100" s="2">
        <v>662</v>
      </c>
      <c r="E100" s="2">
        <v>152.9</v>
      </c>
      <c r="F100" s="2">
        <v>78643</v>
      </c>
      <c r="G100" s="2">
        <f t="shared" si="17"/>
        <v>66.22401118287537</v>
      </c>
      <c r="H100" s="2">
        <v>5.566666666666667</v>
      </c>
      <c r="I100" s="2">
        <v>138260.33333333334</v>
      </c>
      <c r="J100" s="2">
        <f t="shared" si="18"/>
        <v>0.716284475359756</v>
      </c>
      <c r="K100" s="2">
        <v>107.2</v>
      </c>
      <c r="L100" s="2">
        <v>24.2</v>
      </c>
      <c r="M100" s="1"/>
      <c r="N100" s="3">
        <f t="shared" si="19"/>
        <v>349.6596077796077</v>
      </c>
      <c r="O100" s="3">
        <f t="shared" si="20"/>
        <v>203.11146347940854</v>
      </c>
      <c r="P100" s="3">
        <f t="shared" si="21"/>
        <v>856.5799188425439</v>
      </c>
      <c r="Q100" s="3">
        <f t="shared" si="22"/>
        <v>459.6247045493382</v>
      </c>
      <c r="R100" s="3">
        <f t="shared" si="25"/>
        <v>1.2830134128900994</v>
      </c>
      <c r="S100" s="3">
        <f t="shared" si="23"/>
        <v>-14.599472395231047</v>
      </c>
      <c r="T100" s="3">
        <f t="shared" si="24"/>
        <v>1.3916666666666668</v>
      </c>
      <c r="U100" s="1"/>
      <c r="V100" s="1">
        <f t="shared" si="33"/>
        <v>94</v>
      </c>
      <c r="W100" s="4">
        <f t="shared" si="26"/>
        <v>-0.8492239772485846</v>
      </c>
      <c r="X100" s="4">
        <f t="shared" si="27"/>
        <v>-0.6160373543951323</v>
      </c>
      <c r="Y100" s="4">
        <f t="shared" si="28"/>
        <v>-1.6611910085831596</v>
      </c>
      <c r="Z100" s="4">
        <f t="shared" si="29"/>
        <v>459.6247045493382</v>
      </c>
      <c r="AA100" s="4">
        <f t="shared" si="30"/>
        <v>1.2830134128900994</v>
      </c>
      <c r="AB100" s="4">
        <f t="shared" si="31"/>
        <v>-0.453133131420584</v>
      </c>
      <c r="AC100" s="4">
        <f t="shared" si="32"/>
        <v>1.3916666666666668</v>
      </c>
    </row>
    <row r="101" spans="1:29" ht="12.75">
      <c r="A101" s="1">
        <v>1971.1</v>
      </c>
      <c r="B101" s="2">
        <v>3864.057</v>
      </c>
      <c r="C101" s="2">
        <v>28.425</v>
      </c>
      <c r="D101" s="2">
        <v>681</v>
      </c>
      <c r="E101" s="2">
        <v>159</v>
      </c>
      <c r="F101" s="2">
        <v>78717.33333333333</v>
      </c>
      <c r="G101" s="2">
        <f t="shared" si="17"/>
        <v>66.28660609275835</v>
      </c>
      <c r="H101" s="2">
        <v>3.856666666666667</v>
      </c>
      <c r="I101" s="2">
        <v>139033.66666666666</v>
      </c>
      <c r="J101" s="2">
        <f t="shared" si="18"/>
        <v>0.7202908786975044</v>
      </c>
      <c r="K101" s="2">
        <v>107.3</v>
      </c>
      <c r="L101" s="2">
        <v>24.7</v>
      </c>
      <c r="M101" s="1"/>
      <c r="N101" s="3">
        <f t="shared" si="19"/>
        <v>350.4393416879266</v>
      </c>
      <c r="O101" s="3">
        <f t="shared" si="20"/>
        <v>204.9735312949986</v>
      </c>
      <c r="P101" s="3">
        <f t="shared" si="21"/>
        <v>858.7573097142755</v>
      </c>
      <c r="Q101" s="3">
        <f t="shared" si="22"/>
        <v>459.2546471080932</v>
      </c>
      <c r="R101" s="3">
        <f t="shared" si="25"/>
        <v>1.4921682521648272</v>
      </c>
      <c r="S101" s="3">
        <f t="shared" si="23"/>
        <v>-14.046579600266831</v>
      </c>
      <c r="T101" s="3">
        <f t="shared" si="24"/>
        <v>0.9641666666666667</v>
      </c>
      <c r="U101" s="1"/>
      <c r="V101" s="1">
        <f t="shared" si="33"/>
        <v>95</v>
      </c>
      <c r="W101" s="4">
        <f t="shared" si="26"/>
        <v>0.7797339083189172</v>
      </c>
      <c r="X101" s="4">
        <f t="shared" si="27"/>
        <v>1.862067815590052</v>
      </c>
      <c r="Y101" s="4">
        <f t="shared" si="28"/>
        <v>2.1773908717316317</v>
      </c>
      <c r="Z101" s="4">
        <f t="shared" si="29"/>
        <v>459.2546471080932</v>
      </c>
      <c r="AA101" s="4">
        <f t="shared" si="30"/>
        <v>1.4921682521648272</v>
      </c>
      <c r="AB101" s="4">
        <f t="shared" si="31"/>
        <v>0.5528927949642153</v>
      </c>
      <c r="AC101" s="4">
        <f t="shared" si="32"/>
        <v>0.9641666666666667</v>
      </c>
    </row>
    <row r="102" spans="1:29" ht="12.75">
      <c r="A102" s="1">
        <v>1971.2</v>
      </c>
      <c r="B102" s="2">
        <v>3885.851</v>
      </c>
      <c r="C102" s="2">
        <v>28.798</v>
      </c>
      <c r="D102" s="2">
        <v>695.1</v>
      </c>
      <c r="E102" s="2">
        <v>167.9</v>
      </c>
      <c r="F102" s="2">
        <v>78961</v>
      </c>
      <c r="G102" s="2">
        <f t="shared" si="17"/>
        <v>66.49179389152275</v>
      </c>
      <c r="H102" s="2">
        <v>4.5633333333333335</v>
      </c>
      <c r="I102" s="2">
        <v>139827.33333333334</v>
      </c>
      <c r="J102" s="2">
        <f t="shared" si="18"/>
        <v>0.7244026228126679</v>
      </c>
      <c r="K102" s="2">
        <v>107.2</v>
      </c>
      <c r="L102" s="2">
        <v>25.1</v>
      </c>
      <c r="M102" s="1"/>
      <c r="N102" s="3">
        <f t="shared" si="19"/>
        <v>350.6157712130734</v>
      </c>
      <c r="O102" s="3">
        <f t="shared" si="20"/>
        <v>208.54705561077887</v>
      </c>
      <c r="P102" s="3">
        <f t="shared" si="21"/>
        <v>858.7505218743742</v>
      </c>
      <c r="Q102" s="3">
        <f t="shared" si="22"/>
        <v>458.90125348788916</v>
      </c>
      <c r="R102" s="3">
        <f t="shared" si="25"/>
        <v>1.3036900649479044</v>
      </c>
      <c r="S102" s="3">
        <f t="shared" si="23"/>
        <v>-13.743809414834034</v>
      </c>
      <c r="T102" s="3">
        <f t="shared" si="24"/>
        <v>1.1408333333333334</v>
      </c>
      <c r="U102" s="1"/>
      <c r="V102" s="1">
        <f t="shared" si="33"/>
        <v>96</v>
      </c>
      <c r="W102" s="4">
        <f t="shared" si="26"/>
        <v>0.1764295251467729</v>
      </c>
      <c r="X102" s="4">
        <f t="shared" si="27"/>
        <v>3.5735243157802756</v>
      </c>
      <c r="Y102" s="4">
        <f t="shared" si="28"/>
        <v>-0.006787839901335246</v>
      </c>
      <c r="Z102" s="4">
        <f t="shared" si="29"/>
        <v>458.90125348788916</v>
      </c>
      <c r="AA102" s="4">
        <f t="shared" si="30"/>
        <v>1.3036900649479044</v>
      </c>
      <c r="AB102" s="4">
        <f t="shared" si="31"/>
        <v>0.3027701854327969</v>
      </c>
      <c r="AC102" s="4">
        <f t="shared" si="32"/>
        <v>1.1408333333333334</v>
      </c>
    </row>
    <row r="103" spans="1:29" ht="12.75">
      <c r="A103" s="1">
        <v>1971.3</v>
      </c>
      <c r="B103" s="2">
        <v>3916.676</v>
      </c>
      <c r="C103" s="2">
        <v>29.089</v>
      </c>
      <c r="D103" s="2">
        <v>707.5</v>
      </c>
      <c r="E103" s="2">
        <v>173.2</v>
      </c>
      <c r="F103" s="2">
        <v>79511</v>
      </c>
      <c r="G103" s="2">
        <f t="shared" si="17"/>
        <v>66.95494008572415</v>
      </c>
      <c r="H103" s="2">
        <v>5.473333333333333</v>
      </c>
      <c r="I103" s="2">
        <v>140602.66666666666</v>
      </c>
      <c r="J103" s="2">
        <f t="shared" si="18"/>
        <v>0.7284193875383587</v>
      </c>
      <c r="K103" s="2">
        <v>107</v>
      </c>
      <c r="L103" s="2">
        <v>25.4</v>
      </c>
      <c r="M103" s="1"/>
      <c r="N103" s="3">
        <f t="shared" si="19"/>
        <v>350.8255848548807</v>
      </c>
      <c r="O103" s="3">
        <f t="shared" si="20"/>
        <v>210.0965215159749</v>
      </c>
      <c r="P103" s="3">
        <f t="shared" si="21"/>
        <v>858.9876928753481</v>
      </c>
      <c r="Q103" s="3">
        <f t="shared" si="22"/>
        <v>458.8556820450408</v>
      </c>
      <c r="R103" s="3">
        <f t="shared" si="25"/>
        <v>1.0054155555908384</v>
      </c>
      <c r="S103" s="3">
        <f t="shared" si="23"/>
        <v>-13.561092181749624</v>
      </c>
      <c r="T103" s="3">
        <f t="shared" si="24"/>
        <v>1.3683333333333332</v>
      </c>
      <c r="U103" s="1"/>
      <c r="V103" s="1">
        <f t="shared" si="33"/>
        <v>97</v>
      </c>
      <c r="W103" s="4">
        <f t="shared" si="26"/>
        <v>0.2098136418072727</v>
      </c>
      <c r="X103" s="4">
        <f t="shared" si="27"/>
        <v>1.5494659051960298</v>
      </c>
      <c r="Y103" s="4">
        <f t="shared" si="28"/>
        <v>0.2371710009739445</v>
      </c>
      <c r="Z103" s="4">
        <f t="shared" si="29"/>
        <v>458.8556820450408</v>
      </c>
      <c r="AA103" s="4">
        <f t="shared" si="30"/>
        <v>1.0054155555908384</v>
      </c>
      <c r="AB103" s="4">
        <f t="shared" si="31"/>
        <v>0.18271723308441068</v>
      </c>
      <c r="AC103" s="4">
        <f t="shared" si="32"/>
        <v>1.3683333333333332</v>
      </c>
    </row>
    <row r="104" spans="1:29" ht="12.75">
      <c r="A104" s="1">
        <v>1971.4</v>
      </c>
      <c r="B104" s="2">
        <v>3927.867</v>
      </c>
      <c r="C104" s="2">
        <v>29.322</v>
      </c>
      <c r="D104" s="2">
        <v>723.8</v>
      </c>
      <c r="E104" s="2">
        <v>179.5</v>
      </c>
      <c r="F104" s="2">
        <v>80228.66666666667</v>
      </c>
      <c r="G104" s="2">
        <f t="shared" si="17"/>
        <v>67.55927569549121</v>
      </c>
      <c r="H104" s="2">
        <v>4.75</v>
      </c>
      <c r="I104" s="2">
        <v>141401.66666666666</v>
      </c>
      <c r="J104" s="2">
        <f t="shared" si="18"/>
        <v>0.7325587620213686</v>
      </c>
      <c r="K104" s="2">
        <v>107.4</v>
      </c>
      <c r="L104" s="2">
        <v>25.6</v>
      </c>
      <c r="M104" s="1"/>
      <c r="N104" s="3">
        <f t="shared" si="19"/>
        <v>351.738874373245</v>
      </c>
      <c r="O104" s="3">
        <f t="shared" si="20"/>
        <v>212.30488405311414</v>
      </c>
      <c r="P104" s="3">
        <f t="shared" si="21"/>
        <v>858.7063529549523</v>
      </c>
      <c r="Q104" s="3">
        <f t="shared" si="22"/>
        <v>459.56070871802115</v>
      </c>
      <c r="R104" s="3">
        <f t="shared" si="25"/>
        <v>0.797799167408586</v>
      </c>
      <c r="S104" s="3">
        <f t="shared" si="23"/>
        <v>-13.574573603055592</v>
      </c>
      <c r="T104" s="3">
        <f t="shared" si="24"/>
        <v>1.1875</v>
      </c>
      <c r="U104" s="1"/>
      <c r="V104" s="1">
        <f t="shared" si="33"/>
        <v>98</v>
      </c>
      <c r="W104" s="4">
        <f t="shared" si="26"/>
        <v>0.9132895183643086</v>
      </c>
      <c r="X104" s="4">
        <f t="shared" si="27"/>
        <v>2.2083625371392372</v>
      </c>
      <c r="Y104" s="4">
        <f t="shared" si="28"/>
        <v>-0.28133992039579425</v>
      </c>
      <c r="Z104" s="4">
        <f t="shared" si="29"/>
        <v>459.56070871802115</v>
      </c>
      <c r="AA104" s="4">
        <f t="shared" si="30"/>
        <v>0.797799167408586</v>
      </c>
      <c r="AB104" s="4">
        <f t="shared" si="31"/>
        <v>-0.01348142130596841</v>
      </c>
      <c r="AC104" s="4">
        <f t="shared" si="32"/>
        <v>1.1875</v>
      </c>
    </row>
    <row r="105" spans="1:29" ht="12.75">
      <c r="A105" s="1">
        <v>1972.1</v>
      </c>
      <c r="B105" s="2">
        <v>3997.666</v>
      </c>
      <c r="C105" s="2">
        <v>29.781</v>
      </c>
      <c r="D105" s="2">
        <v>741.2</v>
      </c>
      <c r="E105" s="2">
        <v>189.9</v>
      </c>
      <c r="F105" s="2">
        <v>81213.33333333333</v>
      </c>
      <c r="G105" s="2">
        <f t="shared" si="17"/>
        <v>68.3884477304433</v>
      </c>
      <c r="H105" s="2">
        <v>3.54</v>
      </c>
      <c r="I105" s="2">
        <v>143005.33333333334</v>
      </c>
      <c r="J105" s="2">
        <f t="shared" si="18"/>
        <v>0.7408668682532255</v>
      </c>
      <c r="K105" s="2">
        <v>107.5</v>
      </c>
      <c r="L105" s="2">
        <v>26.3</v>
      </c>
      <c r="M105" s="1"/>
      <c r="N105" s="3">
        <f t="shared" si="19"/>
        <v>351.433422293865</v>
      </c>
      <c r="O105" s="3">
        <f t="shared" si="20"/>
        <v>215.25613463456855</v>
      </c>
      <c r="P105" s="3">
        <f t="shared" si="21"/>
        <v>859.3400304602792</v>
      </c>
      <c r="Q105" s="3">
        <f t="shared" si="22"/>
        <v>459.7458913917494</v>
      </c>
      <c r="R105" s="3">
        <f t="shared" si="25"/>
        <v>1.553251875962136</v>
      </c>
      <c r="S105" s="3">
        <f t="shared" si="23"/>
        <v>-12.430166709197552</v>
      </c>
      <c r="T105" s="3">
        <f t="shared" si="24"/>
        <v>0.885</v>
      </c>
      <c r="U105" s="1"/>
      <c r="V105" s="1">
        <f t="shared" si="33"/>
        <v>99</v>
      </c>
      <c r="W105" s="4">
        <f t="shared" si="26"/>
        <v>-0.3054520793799611</v>
      </c>
      <c r="X105" s="4">
        <f t="shared" si="27"/>
        <v>2.951250581454417</v>
      </c>
      <c r="Y105" s="4">
        <f t="shared" si="28"/>
        <v>0.6336775053268866</v>
      </c>
      <c r="Z105" s="4">
        <f t="shared" si="29"/>
        <v>459.7458913917494</v>
      </c>
      <c r="AA105" s="4">
        <f t="shared" si="30"/>
        <v>1.553251875962136</v>
      </c>
      <c r="AB105" s="4">
        <f t="shared" si="31"/>
        <v>1.14440689385804</v>
      </c>
      <c r="AC105" s="4">
        <f t="shared" si="32"/>
        <v>0.885</v>
      </c>
    </row>
    <row r="106" spans="1:29" ht="12.75">
      <c r="A106" s="1">
        <v>1972.2</v>
      </c>
      <c r="B106" s="2">
        <v>4092.105</v>
      </c>
      <c r="C106" s="2">
        <v>29.959</v>
      </c>
      <c r="D106" s="2">
        <v>759.8</v>
      </c>
      <c r="E106" s="2">
        <v>194.5</v>
      </c>
      <c r="F106" s="2">
        <v>81875</v>
      </c>
      <c r="G106" s="2">
        <f t="shared" si="17"/>
        <v>68.94562663680075</v>
      </c>
      <c r="H106" s="2">
        <v>4.3</v>
      </c>
      <c r="I106" s="2">
        <v>143758.66666666666</v>
      </c>
      <c r="J106" s="2">
        <f t="shared" si="18"/>
        <v>0.7447696577115492</v>
      </c>
      <c r="K106" s="2">
        <v>107.5</v>
      </c>
      <c r="L106" s="2">
        <v>26.6</v>
      </c>
      <c r="M106" s="1"/>
      <c r="N106" s="3">
        <f t="shared" si="19"/>
        <v>352.7905753188366</v>
      </c>
      <c r="O106" s="3">
        <f t="shared" si="20"/>
        <v>216.52826754933417</v>
      </c>
      <c r="P106" s="3">
        <f t="shared" si="21"/>
        <v>861.1495079256047</v>
      </c>
      <c r="Q106" s="3">
        <f t="shared" si="22"/>
        <v>460.03191284592873</v>
      </c>
      <c r="R106" s="3">
        <f t="shared" si="25"/>
        <v>0.5959173979155796</v>
      </c>
      <c r="S106" s="3">
        <f t="shared" si="23"/>
        <v>-11.891856446719668</v>
      </c>
      <c r="T106" s="3">
        <f t="shared" si="24"/>
        <v>1.075</v>
      </c>
      <c r="U106" s="1"/>
      <c r="V106" s="1">
        <f t="shared" si="33"/>
        <v>100</v>
      </c>
      <c r="W106" s="4">
        <f t="shared" si="26"/>
        <v>1.3571530249715806</v>
      </c>
      <c r="X106" s="4">
        <f t="shared" si="27"/>
        <v>1.2721329147656206</v>
      </c>
      <c r="Y106" s="4">
        <f t="shared" si="28"/>
        <v>1.8094774653254717</v>
      </c>
      <c r="Z106" s="4">
        <f t="shared" si="29"/>
        <v>460.03191284592873</v>
      </c>
      <c r="AA106" s="4">
        <f t="shared" si="30"/>
        <v>0.5959173979155796</v>
      </c>
      <c r="AB106" s="4">
        <f t="shared" si="31"/>
        <v>0.5383102624778839</v>
      </c>
      <c r="AC106" s="4">
        <f t="shared" si="32"/>
        <v>1.075</v>
      </c>
    </row>
    <row r="107" spans="1:29" ht="12.75">
      <c r="A107" s="1">
        <v>1972.3</v>
      </c>
      <c r="B107" s="2">
        <v>4131.079</v>
      </c>
      <c r="C107" s="2">
        <v>30.25</v>
      </c>
      <c r="D107" s="2">
        <v>778.3</v>
      </c>
      <c r="E107" s="2">
        <v>198.6</v>
      </c>
      <c r="F107" s="2">
        <v>82450.33333333333</v>
      </c>
      <c r="G107" s="2">
        <f t="shared" si="17"/>
        <v>69.43010562540174</v>
      </c>
      <c r="H107" s="2">
        <v>4.74</v>
      </c>
      <c r="I107" s="2">
        <v>144522.66666666666</v>
      </c>
      <c r="J107" s="2">
        <f t="shared" si="18"/>
        <v>0.7487277079055662</v>
      </c>
      <c r="K107" s="2">
        <v>107.4</v>
      </c>
      <c r="L107" s="2">
        <v>27</v>
      </c>
      <c r="M107" s="1"/>
      <c r="N107" s="3">
        <f t="shared" si="19"/>
        <v>353.69957718974445</v>
      </c>
      <c r="O107" s="3">
        <f t="shared" si="20"/>
        <v>217.11764695431742</v>
      </c>
      <c r="P107" s="3">
        <f t="shared" si="21"/>
        <v>861.5673813321724</v>
      </c>
      <c r="Q107" s="3">
        <f t="shared" si="22"/>
        <v>460.10904705818706</v>
      </c>
      <c r="R107" s="3">
        <f t="shared" si="25"/>
        <v>0.9666404222000491</v>
      </c>
      <c r="S107" s="3">
        <f t="shared" si="23"/>
        <v>-11.365931847252137</v>
      </c>
      <c r="T107" s="3">
        <f t="shared" si="24"/>
        <v>1.185</v>
      </c>
      <c r="U107" s="1"/>
      <c r="V107" s="1">
        <f t="shared" si="33"/>
        <v>101</v>
      </c>
      <c r="W107" s="4">
        <f t="shared" si="26"/>
        <v>0.9090018709078436</v>
      </c>
      <c r="X107" s="4">
        <f t="shared" si="27"/>
        <v>0.5893794049832479</v>
      </c>
      <c r="Y107" s="4">
        <f t="shared" si="28"/>
        <v>0.4178734065677645</v>
      </c>
      <c r="Z107" s="4">
        <f t="shared" si="29"/>
        <v>460.10904705818706</v>
      </c>
      <c r="AA107" s="4">
        <f t="shared" si="30"/>
        <v>0.9666404222000491</v>
      </c>
      <c r="AB107" s="4">
        <f t="shared" si="31"/>
        <v>0.5259245994675315</v>
      </c>
      <c r="AC107" s="4">
        <f t="shared" si="32"/>
        <v>1.185</v>
      </c>
    </row>
    <row r="108" spans="1:29" ht="12.75">
      <c r="A108" s="1">
        <v>1972.4</v>
      </c>
      <c r="B108" s="2">
        <v>4198.718</v>
      </c>
      <c r="C108" s="2">
        <v>30.652</v>
      </c>
      <c r="D108" s="2">
        <v>803.1</v>
      </c>
      <c r="E108" s="2">
        <v>210.9</v>
      </c>
      <c r="F108" s="2">
        <v>83002</v>
      </c>
      <c r="G108" s="2">
        <f t="shared" si="17"/>
        <v>69.89465529291891</v>
      </c>
      <c r="H108" s="2">
        <v>5.1433333333333335</v>
      </c>
      <c r="I108" s="2">
        <v>145215</v>
      </c>
      <c r="J108" s="2">
        <f t="shared" si="18"/>
        <v>0.7523144750316454</v>
      </c>
      <c r="K108" s="2">
        <v>107.2</v>
      </c>
      <c r="L108" s="2">
        <v>27.5</v>
      </c>
      <c r="M108" s="1"/>
      <c r="N108" s="3">
        <f t="shared" si="19"/>
        <v>355.0382183650977</v>
      </c>
      <c r="O108" s="3">
        <f t="shared" si="20"/>
        <v>221.32870319412893</v>
      </c>
      <c r="P108" s="3">
        <f t="shared" si="21"/>
        <v>862.7135377146311</v>
      </c>
      <c r="Q108" s="3">
        <f t="shared" si="22"/>
        <v>460.11161043397095</v>
      </c>
      <c r="R108" s="3">
        <f t="shared" si="25"/>
        <v>1.3201728631307308</v>
      </c>
      <c r="S108" s="3">
        <f t="shared" si="23"/>
        <v>-10.85119084356323</v>
      </c>
      <c r="T108" s="3">
        <f t="shared" si="24"/>
        <v>1.2858333333333334</v>
      </c>
      <c r="U108" s="1"/>
      <c r="V108" s="1">
        <f t="shared" si="33"/>
        <v>102</v>
      </c>
      <c r="W108" s="4">
        <f t="shared" si="26"/>
        <v>1.3386411753532457</v>
      </c>
      <c r="X108" s="4">
        <f t="shared" si="27"/>
        <v>4.211056239811512</v>
      </c>
      <c r="Y108" s="4">
        <f t="shared" si="28"/>
        <v>1.1461563824586847</v>
      </c>
      <c r="Z108" s="4">
        <f t="shared" si="29"/>
        <v>460.11161043397095</v>
      </c>
      <c r="AA108" s="4">
        <f t="shared" si="30"/>
        <v>1.3201728631307308</v>
      </c>
      <c r="AB108" s="4">
        <f t="shared" si="31"/>
        <v>0.514741003688906</v>
      </c>
      <c r="AC108" s="4">
        <f t="shared" si="32"/>
        <v>1.2858333333333334</v>
      </c>
    </row>
    <row r="109" spans="1:29" ht="12.75">
      <c r="A109" s="1">
        <v>1973.1</v>
      </c>
      <c r="B109" s="2">
        <v>4305.33</v>
      </c>
      <c r="C109" s="2">
        <v>31.02</v>
      </c>
      <c r="D109" s="2">
        <v>827.7</v>
      </c>
      <c r="E109" s="2">
        <v>222</v>
      </c>
      <c r="F109" s="2">
        <v>83841.66666666667</v>
      </c>
      <c r="G109" s="2">
        <f t="shared" si="17"/>
        <v>70.60172514939974</v>
      </c>
      <c r="H109" s="2">
        <v>6.536666666666666</v>
      </c>
      <c r="I109" s="2">
        <v>145964.33333333334</v>
      </c>
      <c r="J109" s="2">
        <f t="shared" si="18"/>
        <v>0.7561965417140845</v>
      </c>
      <c r="K109" s="2">
        <v>107.1</v>
      </c>
      <c r="L109" s="2">
        <v>28.3</v>
      </c>
      <c r="M109" s="1"/>
      <c r="N109" s="3">
        <f t="shared" si="19"/>
        <v>356.3472572921136</v>
      </c>
      <c r="O109" s="3">
        <f t="shared" si="20"/>
        <v>224.7499184902065</v>
      </c>
      <c r="P109" s="3">
        <f t="shared" si="21"/>
        <v>864.7063029754426</v>
      </c>
      <c r="Q109" s="3">
        <f t="shared" si="22"/>
        <v>460.5101331988349</v>
      </c>
      <c r="R109" s="3">
        <f t="shared" si="25"/>
        <v>1.1934244640234848</v>
      </c>
      <c r="S109" s="3">
        <f t="shared" si="23"/>
        <v>-9.17703530992008</v>
      </c>
      <c r="T109" s="3">
        <f t="shared" si="24"/>
        <v>1.6341666666666665</v>
      </c>
      <c r="U109" s="1"/>
      <c r="V109" s="1">
        <f t="shared" si="33"/>
        <v>103</v>
      </c>
      <c r="W109" s="4">
        <f t="shared" si="26"/>
        <v>1.3090389270159335</v>
      </c>
      <c r="X109" s="4">
        <f t="shared" si="27"/>
        <v>3.421215296077577</v>
      </c>
      <c r="Y109" s="4">
        <f t="shared" si="28"/>
        <v>1.9927652608114386</v>
      </c>
      <c r="Z109" s="4">
        <f t="shared" si="29"/>
        <v>460.5101331988349</v>
      </c>
      <c r="AA109" s="4">
        <f t="shared" si="30"/>
        <v>1.1934244640234848</v>
      </c>
      <c r="AB109" s="4">
        <f t="shared" si="31"/>
        <v>1.67415553364315</v>
      </c>
      <c r="AC109" s="4">
        <f t="shared" si="32"/>
        <v>1.6341666666666665</v>
      </c>
    </row>
    <row r="110" spans="1:29" ht="12.75">
      <c r="A110" s="1">
        <v>1973.2</v>
      </c>
      <c r="B110" s="2">
        <v>4355.102</v>
      </c>
      <c r="C110" s="2">
        <v>31.5</v>
      </c>
      <c r="D110" s="2">
        <v>843.3</v>
      </c>
      <c r="E110" s="2">
        <v>227.8</v>
      </c>
      <c r="F110" s="2">
        <v>84797.33333333333</v>
      </c>
      <c r="G110" s="2">
        <f t="shared" si="17"/>
        <v>71.40647674865758</v>
      </c>
      <c r="H110" s="2">
        <v>7.816666666666667</v>
      </c>
      <c r="I110" s="2">
        <v>146719.66666666666</v>
      </c>
      <c r="J110" s="2">
        <f t="shared" si="18"/>
        <v>0.7601096925603507</v>
      </c>
      <c r="K110" s="2">
        <v>107.1</v>
      </c>
      <c r="L110" s="2">
        <v>28.7</v>
      </c>
      <c r="M110" s="1"/>
      <c r="N110" s="3">
        <f t="shared" si="19"/>
        <v>356.16277445494245</v>
      </c>
      <c r="O110" s="3">
        <f t="shared" si="20"/>
        <v>225.27730289819107</v>
      </c>
      <c r="P110" s="3">
        <f t="shared" si="21"/>
        <v>865.3395834167508</v>
      </c>
      <c r="Q110" s="3">
        <f t="shared" si="22"/>
        <v>461.12738912631056</v>
      </c>
      <c r="R110" s="3">
        <f t="shared" si="25"/>
        <v>1.5355388083194477</v>
      </c>
      <c r="S110" s="3">
        <f t="shared" si="23"/>
        <v>-9.309042306601198</v>
      </c>
      <c r="T110" s="3">
        <f t="shared" si="24"/>
        <v>1.9541666666666668</v>
      </c>
      <c r="U110" s="1"/>
      <c r="V110" s="1">
        <f t="shared" si="33"/>
        <v>104</v>
      </c>
      <c r="W110" s="4">
        <f t="shared" si="26"/>
        <v>-0.1844828371711742</v>
      </c>
      <c r="X110" s="4">
        <f t="shared" si="27"/>
        <v>0.527384407984556</v>
      </c>
      <c r="Y110" s="4">
        <f t="shared" si="28"/>
        <v>0.6332804413082158</v>
      </c>
      <c r="Z110" s="4">
        <f t="shared" si="29"/>
        <v>461.12738912631056</v>
      </c>
      <c r="AA110" s="4">
        <f t="shared" si="30"/>
        <v>1.5355388083194477</v>
      </c>
      <c r="AB110" s="4">
        <f t="shared" si="31"/>
        <v>-0.13200699668111682</v>
      </c>
      <c r="AC110" s="4">
        <f t="shared" si="32"/>
        <v>1.9541666666666668</v>
      </c>
    </row>
    <row r="111" spans="1:29" ht="12.75">
      <c r="A111" s="1">
        <v>1973.3</v>
      </c>
      <c r="B111" s="2">
        <v>4331.934</v>
      </c>
      <c r="C111" s="2">
        <v>32.114</v>
      </c>
      <c r="D111" s="2">
        <v>861.8</v>
      </c>
      <c r="E111" s="2">
        <v>232</v>
      </c>
      <c r="F111" s="2">
        <v>85330.33333333333</v>
      </c>
      <c r="G111" s="2">
        <f t="shared" si="17"/>
        <v>71.85530751503822</v>
      </c>
      <c r="H111" s="2">
        <v>10.56</v>
      </c>
      <c r="I111" s="2">
        <v>147478.33333333334</v>
      </c>
      <c r="J111" s="2">
        <f t="shared" si="18"/>
        <v>0.7640401123865213</v>
      </c>
      <c r="K111" s="2">
        <v>107.1</v>
      </c>
      <c r="L111" s="2">
        <v>29.3</v>
      </c>
      <c r="M111" s="1"/>
      <c r="N111" s="3">
        <f t="shared" si="19"/>
        <v>355.8866141124383</v>
      </c>
      <c r="O111" s="3">
        <f t="shared" si="20"/>
        <v>224.65802876089555</v>
      </c>
      <c r="P111" s="3">
        <f t="shared" si="21"/>
        <v>864.2904360617895</v>
      </c>
      <c r="Q111" s="3">
        <f t="shared" si="22"/>
        <v>461.2382258713762</v>
      </c>
      <c r="R111" s="3">
        <f t="shared" si="25"/>
        <v>1.930452629590551</v>
      </c>
      <c r="S111" s="3">
        <f t="shared" si="23"/>
        <v>-9.170455610447119</v>
      </c>
      <c r="T111" s="3">
        <f t="shared" si="24"/>
        <v>2.64</v>
      </c>
      <c r="U111" s="1"/>
      <c r="V111" s="1">
        <f t="shared" si="33"/>
        <v>105</v>
      </c>
      <c r="W111" s="4">
        <f t="shared" si="26"/>
        <v>-0.2761603425041699</v>
      </c>
      <c r="X111" s="4">
        <f t="shared" si="27"/>
        <v>-0.6192741372955197</v>
      </c>
      <c r="Y111" s="4">
        <f t="shared" si="28"/>
        <v>-1.049147354961292</v>
      </c>
      <c r="Z111" s="4">
        <f t="shared" si="29"/>
        <v>461.2382258713762</v>
      </c>
      <c r="AA111" s="4">
        <f t="shared" si="30"/>
        <v>1.930452629590551</v>
      </c>
      <c r="AB111" s="4">
        <f t="shared" si="31"/>
        <v>0.13858669615407848</v>
      </c>
      <c r="AC111" s="4">
        <f t="shared" si="32"/>
        <v>2.64</v>
      </c>
    </row>
    <row r="112" spans="1:29" ht="12.75">
      <c r="A112" s="1">
        <v>1973.4</v>
      </c>
      <c r="B112" s="2">
        <v>4373.263</v>
      </c>
      <c r="C112" s="2">
        <v>32.75</v>
      </c>
      <c r="D112" s="2">
        <v>876.9</v>
      </c>
      <c r="E112" s="2">
        <v>232.6</v>
      </c>
      <c r="F112" s="2">
        <v>86236</v>
      </c>
      <c r="G112" s="2">
        <f t="shared" si="17"/>
        <v>72.6179549148232</v>
      </c>
      <c r="H112" s="2">
        <v>9.996666666666666</v>
      </c>
      <c r="I112" s="2">
        <v>148226</v>
      </c>
      <c r="J112" s="2">
        <f t="shared" si="18"/>
        <v>0.7679135445790082</v>
      </c>
      <c r="K112" s="2">
        <v>106.7</v>
      </c>
      <c r="L112" s="2">
        <v>29.9</v>
      </c>
      <c r="M112" s="1"/>
      <c r="N112" s="3">
        <f t="shared" si="19"/>
        <v>355.1568123037985</v>
      </c>
      <c r="O112" s="3">
        <f t="shared" si="20"/>
        <v>222.44954023372392</v>
      </c>
      <c r="P112" s="3">
        <f t="shared" si="21"/>
        <v>864.7342815717511</v>
      </c>
      <c r="Q112" s="3">
        <f t="shared" si="22"/>
        <v>461.41413007838673</v>
      </c>
      <c r="R112" s="3">
        <f t="shared" si="25"/>
        <v>1.961088995376814</v>
      </c>
      <c r="S112" s="3">
        <f t="shared" si="23"/>
        <v>-9.104448168462024</v>
      </c>
      <c r="T112" s="3">
        <f t="shared" si="24"/>
        <v>2.4991666666666665</v>
      </c>
      <c r="U112" s="1"/>
      <c r="V112" s="1">
        <f t="shared" si="33"/>
        <v>106</v>
      </c>
      <c r="W112" s="4">
        <f t="shared" si="26"/>
        <v>-0.7298018086397633</v>
      </c>
      <c r="X112" s="4">
        <f t="shared" si="27"/>
        <v>-2.2084885271716246</v>
      </c>
      <c r="Y112" s="4">
        <f t="shared" si="28"/>
        <v>0.4438455099616476</v>
      </c>
      <c r="Z112" s="4">
        <f t="shared" si="29"/>
        <v>461.41413007838673</v>
      </c>
      <c r="AA112" s="4">
        <f t="shared" si="30"/>
        <v>1.961088995376814</v>
      </c>
      <c r="AB112" s="4">
        <f t="shared" si="31"/>
        <v>0.06600744198509467</v>
      </c>
      <c r="AC112" s="4">
        <f t="shared" si="32"/>
        <v>2.4991666666666665</v>
      </c>
    </row>
    <row r="113" spans="1:29" ht="12.75">
      <c r="A113" s="1">
        <v>1974.1</v>
      </c>
      <c r="B113" s="2">
        <v>4335.37</v>
      </c>
      <c r="C113" s="2">
        <v>33.376</v>
      </c>
      <c r="D113" s="2">
        <v>895.1</v>
      </c>
      <c r="E113" s="2">
        <v>231.5</v>
      </c>
      <c r="F113" s="2">
        <v>86709.33333333333</v>
      </c>
      <c r="G113" s="2">
        <f t="shared" si="17"/>
        <v>73.01654133649956</v>
      </c>
      <c r="H113" s="2">
        <v>9.323333333333332</v>
      </c>
      <c r="I113" s="2">
        <v>148986.66666666666</v>
      </c>
      <c r="J113" s="2">
        <f t="shared" si="18"/>
        <v>0.771854325793121</v>
      </c>
      <c r="K113" s="2">
        <v>105.9</v>
      </c>
      <c r="L113" s="2">
        <v>30.6</v>
      </c>
      <c r="M113" s="1"/>
      <c r="N113" s="3">
        <f t="shared" si="19"/>
        <v>354.8057808980611</v>
      </c>
      <c r="O113" s="3">
        <f t="shared" si="20"/>
        <v>219.57022386300062</v>
      </c>
      <c r="P113" s="3">
        <f t="shared" si="21"/>
        <v>863.352168128224</v>
      </c>
      <c r="Q113" s="3">
        <f t="shared" si="22"/>
        <v>460.6970519671955</v>
      </c>
      <c r="R113" s="3">
        <f t="shared" si="25"/>
        <v>1.8934116737101103</v>
      </c>
      <c r="S113" s="3">
        <f t="shared" si="23"/>
        <v>-8.683706986002678</v>
      </c>
      <c r="T113" s="3">
        <f t="shared" si="24"/>
        <v>2.330833333333333</v>
      </c>
      <c r="U113" s="1"/>
      <c r="V113" s="1">
        <f t="shared" si="33"/>
        <v>107</v>
      </c>
      <c r="W113" s="4">
        <f t="shared" si="26"/>
        <v>-0.3510314057374444</v>
      </c>
      <c r="X113" s="4">
        <f t="shared" si="27"/>
        <v>-2.879316370723302</v>
      </c>
      <c r="Y113" s="4">
        <f t="shared" si="28"/>
        <v>-1.382113443527146</v>
      </c>
      <c r="Z113" s="4">
        <f t="shared" si="29"/>
        <v>460.6970519671955</v>
      </c>
      <c r="AA113" s="4">
        <f t="shared" si="30"/>
        <v>1.8934116737101103</v>
      </c>
      <c r="AB113" s="4">
        <f t="shared" si="31"/>
        <v>0.4207411824593468</v>
      </c>
      <c r="AC113" s="4">
        <f t="shared" si="32"/>
        <v>2.330833333333333</v>
      </c>
    </row>
    <row r="114" spans="1:29" ht="12.75">
      <c r="A114" s="1">
        <v>1974.2</v>
      </c>
      <c r="B114" s="2">
        <v>4347.936</v>
      </c>
      <c r="C114" s="2">
        <v>34.162</v>
      </c>
      <c r="D114" s="2">
        <v>923.7</v>
      </c>
      <c r="E114" s="2">
        <v>234.9</v>
      </c>
      <c r="F114" s="2">
        <v>86833.66666666667</v>
      </c>
      <c r="G114" s="2">
        <f t="shared" si="17"/>
        <v>73.1212404458554</v>
      </c>
      <c r="H114" s="2">
        <v>11.25</v>
      </c>
      <c r="I114" s="2">
        <v>149746.66666666666</v>
      </c>
      <c r="J114" s="2">
        <f t="shared" si="18"/>
        <v>0.7757916532112531</v>
      </c>
      <c r="K114" s="2">
        <v>105.6</v>
      </c>
      <c r="L114" s="2">
        <v>31.4</v>
      </c>
      <c r="M114" s="1"/>
      <c r="N114" s="3">
        <f t="shared" si="19"/>
        <v>355.1144711360833</v>
      </c>
      <c r="O114" s="3">
        <f t="shared" si="20"/>
        <v>218.19172594271356</v>
      </c>
      <c r="P114" s="3">
        <f t="shared" si="21"/>
        <v>863.1327811699682</v>
      </c>
      <c r="Q114" s="3">
        <f t="shared" si="22"/>
        <v>460.04783597862985</v>
      </c>
      <c r="R114" s="3">
        <f t="shared" si="25"/>
        <v>2.3276836397506884</v>
      </c>
      <c r="S114" s="3">
        <f t="shared" si="23"/>
        <v>-8.430602230166134</v>
      </c>
      <c r="T114" s="3">
        <f t="shared" si="24"/>
        <v>2.8125</v>
      </c>
      <c r="U114" s="1"/>
      <c r="V114" s="1">
        <f t="shared" si="33"/>
        <v>108</v>
      </c>
      <c r="W114" s="4">
        <f t="shared" si="26"/>
        <v>0.30869023802222273</v>
      </c>
      <c r="X114" s="4">
        <f t="shared" si="27"/>
        <v>-1.3784979202870602</v>
      </c>
      <c r="Y114" s="4">
        <f t="shared" si="28"/>
        <v>-0.21938695825576815</v>
      </c>
      <c r="Z114" s="4">
        <f t="shared" si="29"/>
        <v>460.04783597862985</v>
      </c>
      <c r="AA114" s="4">
        <f t="shared" si="30"/>
        <v>2.3276836397506884</v>
      </c>
      <c r="AB114" s="4">
        <f t="shared" si="31"/>
        <v>0.253104755836544</v>
      </c>
      <c r="AC114" s="4">
        <f t="shared" si="32"/>
        <v>2.8125</v>
      </c>
    </row>
    <row r="115" spans="1:29" ht="12.75">
      <c r="A115" s="1">
        <v>1974.3</v>
      </c>
      <c r="B115" s="2">
        <v>4305.821</v>
      </c>
      <c r="C115" s="2">
        <v>35.166</v>
      </c>
      <c r="D115" s="2">
        <v>952.5</v>
      </c>
      <c r="E115" s="2">
        <v>239.9</v>
      </c>
      <c r="F115" s="2">
        <v>87079</v>
      </c>
      <c r="G115" s="2">
        <f t="shared" si="17"/>
        <v>73.32783171793554</v>
      </c>
      <c r="H115" s="2">
        <v>12.09</v>
      </c>
      <c r="I115" s="2">
        <v>150498</v>
      </c>
      <c r="J115" s="2">
        <f t="shared" si="18"/>
        <v>0.7796840812816346</v>
      </c>
      <c r="K115" s="2">
        <v>105.3</v>
      </c>
      <c r="L115" s="2">
        <v>32.3</v>
      </c>
      <c r="M115" s="1"/>
      <c r="N115" s="3">
        <f t="shared" si="19"/>
        <v>354.78768656192864</v>
      </c>
      <c r="O115" s="3">
        <f t="shared" si="20"/>
        <v>216.9008928464079</v>
      </c>
      <c r="P115" s="3">
        <f t="shared" si="21"/>
        <v>861.6589572498573</v>
      </c>
      <c r="Q115" s="3">
        <f t="shared" si="22"/>
        <v>459.54499313344235</v>
      </c>
      <c r="R115" s="3">
        <f t="shared" si="25"/>
        <v>2.896579150647849</v>
      </c>
      <c r="S115" s="3">
        <f t="shared" si="23"/>
        <v>-8.501247649373633</v>
      </c>
      <c r="T115" s="3">
        <f t="shared" si="24"/>
        <v>3.0225</v>
      </c>
      <c r="U115" s="1"/>
      <c r="V115" s="1">
        <f t="shared" si="33"/>
        <v>109</v>
      </c>
      <c r="W115" s="4">
        <f t="shared" si="26"/>
        <v>-0.326784574154658</v>
      </c>
      <c r="X115" s="4">
        <f t="shared" si="27"/>
        <v>-1.2908330963056471</v>
      </c>
      <c r="Y115" s="4">
        <f t="shared" si="28"/>
        <v>-1.4738239201109309</v>
      </c>
      <c r="Z115" s="4">
        <f t="shared" si="29"/>
        <v>459.54499313344235</v>
      </c>
      <c r="AA115" s="4">
        <f t="shared" si="30"/>
        <v>2.896579150647849</v>
      </c>
      <c r="AB115" s="4">
        <f t="shared" si="31"/>
        <v>-0.07064541920749967</v>
      </c>
      <c r="AC115" s="4">
        <f t="shared" si="32"/>
        <v>3.0225</v>
      </c>
    </row>
    <row r="116" spans="1:29" ht="12.75">
      <c r="A116" s="1">
        <v>1974.4</v>
      </c>
      <c r="B116" s="2">
        <v>4288.936</v>
      </c>
      <c r="C116" s="2">
        <v>36.218</v>
      </c>
      <c r="D116" s="2">
        <v>962.4</v>
      </c>
      <c r="E116" s="2">
        <v>235.4</v>
      </c>
      <c r="F116" s="2">
        <v>86588.33333333333</v>
      </c>
      <c r="G116" s="2">
        <f t="shared" si="17"/>
        <v>72.91464917377526</v>
      </c>
      <c r="H116" s="2">
        <v>9.346666666666666</v>
      </c>
      <c r="I116" s="2">
        <v>151253</v>
      </c>
      <c r="J116" s="2">
        <f t="shared" si="18"/>
        <v>0.7835955052299105</v>
      </c>
      <c r="K116" s="2">
        <v>104.7</v>
      </c>
      <c r="L116" s="2">
        <v>33.2</v>
      </c>
      <c r="M116" s="1"/>
      <c r="N116" s="3">
        <f t="shared" si="19"/>
        <v>352.3736260821192</v>
      </c>
      <c r="O116" s="3">
        <f t="shared" si="20"/>
        <v>211.55922909868994</v>
      </c>
      <c r="P116" s="3">
        <f t="shared" si="21"/>
        <v>860.7656291492207</v>
      </c>
      <c r="Q116" s="3">
        <f t="shared" si="22"/>
        <v>457.9080828581169</v>
      </c>
      <c r="R116" s="3">
        <f t="shared" si="25"/>
        <v>2.947652609680329</v>
      </c>
      <c r="S116" s="3">
        <f t="shared" si="23"/>
        <v>-8.700635689670783</v>
      </c>
      <c r="T116" s="3">
        <f t="shared" si="24"/>
        <v>2.3366666666666664</v>
      </c>
      <c r="U116" s="1"/>
      <c r="V116" s="1">
        <f t="shared" si="33"/>
        <v>110</v>
      </c>
      <c r="W116" s="4">
        <f t="shared" si="26"/>
        <v>-2.41406047980945</v>
      </c>
      <c r="X116" s="4">
        <f t="shared" si="27"/>
        <v>-5.341663747717973</v>
      </c>
      <c r="Y116" s="4">
        <f t="shared" si="28"/>
        <v>-0.8933281006366087</v>
      </c>
      <c r="Z116" s="4">
        <f t="shared" si="29"/>
        <v>457.9080828581169</v>
      </c>
      <c r="AA116" s="4">
        <f t="shared" si="30"/>
        <v>2.947652609680329</v>
      </c>
      <c r="AB116" s="4">
        <f t="shared" si="31"/>
        <v>-0.19938804029714952</v>
      </c>
      <c r="AC116" s="4">
        <f t="shared" si="32"/>
        <v>2.3366666666666664</v>
      </c>
    </row>
    <row r="117" spans="1:29" ht="12.75">
      <c r="A117" s="1">
        <v>1975.1</v>
      </c>
      <c r="B117" s="2">
        <v>4237.593</v>
      </c>
      <c r="C117" s="2">
        <v>37.05</v>
      </c>
      <c r="D117" s="2">
        <v>988.6</v>
      </c>
      <c r="E117" s="2">
        <v>228.7</v>
      </c>
      <c r="F117" s="2">
        <v>85356.66666666667</v>
      </c>
      <c r="G117" s="2">
        <f t="shared" si="17"/>
        <v>71.87748239342726</v>
      </c>
      <c r="H117" s="2">
        <v>6.303333333333334</v>
      </c>
      <c r="I117" s="2">
        <v>151987.33333333334</v>
      </c>
      <c r="J117" s="2">
        <f t="shared" si="18"/>
        <v>0.7873998615027812</v>
      </c>
      <c r="K117" s="2">
        <v>103.8</v>
      </c>
      <c r="L117" s="2">
        <v>34.1</v>
      </c>
      <c r="M117" s="1"/>
      <c r="N117" s="3">
        <f t="shared" si="19"/>
        <v>352.30405254950983</v>
      </c>
      <c r="O117" s="3">
        <f t="shared" si="20"/>
        <v>205.91618256509747</v>
      </c>
      <c r="P117" s="3">
        <f t="shared" si="21"/>
        <v>859.0769774714867</v>
      </c>
      <c r="Q117" s="3">
        <f t="shared" si="22"/>
        <v>455.1277897276819</v>
      </c>
      <c r="R117" s="3">
        <f t="shared" si="25"/>
        <v>2.2712118922945113</v>
      </c>
      <c r="S117" s="3">
        <f t="shared" si="23"/>
        <v>-8.297096745262463</v>
      </c>
      <c r="T117" s="3">
        <f t="shared" si="24"/>
        <v>1.5758333333333334</v>
      </c>
      <c r="U117" s="1"/>
      <c r="V117" s="1">
        <f t="shared" si="33"/>
        <v>111</v>
      </c>
      <c r="W117" s="4">
        <f t="shared" si="26"/>
        <v>-0.06957353260935406</v>
      </c>
      <c r="X117" s="4">
        <f t="shared" si="27"/>
        <v>-5.643046533592468</v>
      </c>
      <c r="Y117" s="4">
        <f t="shared" si="28"/>
        <v>-1.6886516777340148</v>
      </c>
      <c r="Z117" s="4">
        <f t="shared" si="29"/>
        <v>455.1277897276819</v>
      </c>
      <c r="AA117" s="4">
        <f t="shared" si="30"/>
        <v>2.2712118922945113</v>
      </c>
      <c r="AB117" s="4">
        <f t="shared" si="31"/>
        <v>0.4035389444083197</v>
      </c>
      <c r="AC117" s="4">
        <f t="shared" si="32"/>
        <v>1.5758333333333334</v>
      </c>
    </row>
    <row r="118" spans="1:29" ht="12.75">
      <c r="A118" s="1">
        <v>1975.2</v>
      </c>
      <c r="B118" s="2">
        <v>4268.614</v>
      </c>
      <c r="C118" s="2">
        <v>37.614</v>
      </c>
      <c r="D118" s="2">
        <v>1017.4</v>
      </c>
      <c r="E118" s="2">
        <v>230.7</v>
      </c>
      <c r="F118" s="2">
        <v>85331.66666666667</v>
      </c>
      <c r="G118" s="2">
        <f t="shared" si="17"/>
        <v>71.85643029369083</v>
      </c>
      <c r="H118" s="2">
        <v>5.42</v>
      </c>
      <c r="I118" s="2">
        <v>152707.66666666666</v>
      </c>
      <c r="J118" s="2">
        <f t="shared" si="18"/>
        <v>0.7911316880600545</v>
      </c>
      <c r="K118" s="2">
        <v>103.7</v>
      </c>
      <c r="L118" s="2">
        <v>34.8</v>
      </c>
      <c r="M118" s="1"/>
      <c r="N118" s="3">
        <f t="shared" si="19"/>
        <v>353.1920152931101</v>
      </c>
      <c r="O118" s="3">
        <f t="shared" si="20"/>
        <v>204.80326857221445</v>
      </c>
      <c r="P118" s="3">
        <f t="shared" si="21"/>
        <v>859.3335305430269</v>
      </c>
      <c r="Q118" s="3">
        <f t="shared" si="22"/>
        <v>454.5292875914983</v>
      </c>
      <c r="R118" s="3">
        <f t="shared" si="25"/>
        <v>1.5107969777790498</v>
      </c>
      <c r="S118" s="3">
        <f t="shared" si="23"/>
        <v>-7.7758934739457874</v>
      </c>
      <c r="T118" s="3">
        <f t="shared" si="24"/>
        <v>1.355</v>
      </c>
      <c r="U118" s="1"/>
      <c r="V118" s="1">
        <f t="shared" si="33"/>
        <v>112</v>
      </c>
      <c r="W118" s="4">
        <f t="shared" si="26"/>
        <v>0.8879627436002693</v>
      </c>
      <c r="X118" s="4">
        <f t="shared" si="27"/>
        <v>-1.1129139928830227</v>
      </c>
      <c r="Y118" s="4">
        <f t="shared" si="28"/>
        <v>0.25655307154022466</v>
      </c>
      <c r="Z118" s="4">
        <f t="shared" si="29"/>
        <v>454.5292875914983</v>
      </c>
      <c r="AA118" s="4">
        <f t="shared" si="30"/>
        <v>1.5107969777790498</v>
      </c>
      <c r="AB118" s="4">
        <f t="shared" si="31"/>
        <v>0.5212032713166757</v>
      </c>
      <c r="AC118" s="4">
        <f t="shared" si="32"/>
        <v>1.355</v>
      </c>
    </row>
    <row r="119" spans="1:29" ht="12.75">
      <c r="A119" s="1">
        <v>1975.3</v>
      </c>
      <c r="B119" s="2">
        <v>4340.867</v>
      </c>
      <c r="C119" s="2">
        <v>38.313</v>
      </c>
      <c r="D119" s="2">
        <v>1051.3</v>
      </c>
      <c r="E119" s="2">
        <v>239.2</v>
      </c>
      <c r="F119" s="2">
        <v>86135.66666666667</v>
      </c>
      <c r="G119" s="2">
        <f t="shared" si="17"/>
        <v>72.53346582121435</v>
      </c>
      <c r="H119" s="2">
        <v>6.16</v>
      </c>
      <c r="I119" s="2">
        <v>153579</v>
      </c>
      <c r="J119" s="2">
        <f t="shared" si="18"/>
        <v>0.7956457994069832</v>
      </c>
      <c r="K119" s="2">
        <v>103.9</v>
      </c>
      <c r="L119" s="2">
        <v>35.4</v>
      </c>
      <c r="M119" s="1"/>
      <c r="N119" s="3">
        <f t="shared" si="19"/>
        <v>354.0594676187702</v>
      </c>
      <c r="O119" s="3">
        <f t="shared" si="20"/>
        <v>206.01119256823935</v>
      </c>
      <c r="P119" s="3">
        <f t="shared" si="21"/>
        <v>860.443054451657</v>
      </c>
      <c r="Q119" s="3">
        <f t="shared" si="22"/>
        <v>455.0907932796494</v>
      </c>
      <c r="R119" s="3">
        <f t="shared" si="25"/>
        <v>1.841294266234872</v>
      </c>
      <c r="S119" s="3">
        <f t="shared" si="23"/>
        <v>-7.907744404250608</v>
      </c>
      <c r="T119" s="3">
        <f t="shared" si="24"/>
        <v>1.54</v>
      </c>
      <c r="U119" s="1"/>
      <c r="V119" s="1">
        <f t="shared" si="33"/>
        <v>113</v>
      </c>
      <c r="W119" s="4">
        <f t="shared" si="26"/>
        <v>0.8674523256601105</v>
      </c>
      <c r="X119" s="4">
        <f t="shared" si="27"/>
        <v>1.2079239960249026</v>
      </c>
      <c r="Y119" s="4">
        <f t="shared" si="28"/>
        <v>1.1095239086300808</v>
      </c>
      <c r="Z119" s="4">
        <f t="shared" si="29"/>
        <v>455.0907932796494</v>
      </c>
      <c r="AA119" s="4">
        <f t="shared" si="30"/>
        <v>1.841294266234872</v>
      </c>
      <c r="AB119" s="4">
        <f t="shared" si="31"/>
        <v>-0.13185093030482076</v>
      </c>
      <c r="AC119" s="4">
        <f t="shared" si="32"/>
        <v>1.54</v>
      </c>
    </row>
    <row r="120" spans="1:29" ht="12.75">
      <c r="A120" s="1">
        <v>1975.4</v>
      </c>
      <c r="B120" s="2">
        <v>4397.806</v>
      </c>
      <c r="C120" s="2">
        <v>38.987</v>
      </c>
      <c r="D120" s="2">
        <v>1080.2</v>
      </c>
      <c r="E120" s="2">
        <v>247.3</v>
      </c>
      <c r="F120" s="2">
        <v>86497</v>
      </c>
      <c r="G120" s="2">
        <f t="shared" si="17"/>
        <v>72.83773883607151</v>
      </c>
      <c r="H120" s="2">
        <v>5.413333333333333</v>
      </c>
      <c r="I120" s="2">
        <v>154336.33333333334</v>
      </c>
      <c r="J120" s="2">
        <f t="shared" si="18"/>
        <v>0.799569311641192</v>
      </c>
      <c r="K120" s="2">
        <v>104.5</v>
      </c>
      <c r="L120" s="2">
        <v>36.1</v>
      </c>
      <c r="M120" s="1"/>
      <c r="N120" s="3">
        <f t="shared" si="19"/>
        <v>354.535528766112</v>
      </c>
      <c r="O120" s="3">
        <f t="shared" si="20"/>
        <v>207.10559740297003</v>
      </c>
      <c r="P120" s="3">
        <f t="shared" si="21"/>
        <v>861.2543115913</v>
      </c>
      <c r="Q120" s="3">
        <f t="shared" si="22"/>
        <v>455.59331536375385</v>
      </c>
      <c r="R120" s="3">
        <f t="shared" si="25"/>
        <v>1.7438993046174023</v>
      </c>
      <c r="S120" s="3">
        <f t="shared" si="23"/>
        <v>-7.6935391889573586</v>
      </c>
      <c r="T120" s="3">
        <f t="shared" si="24"/>
        <v>1.3533333333333333</v>
      </c>
      <c r="U120" s="1"/>
      <c r="V120" s="1">
        <f t="shared" si="33"/>
        <v>114</v>
      </c>
      <c r="W120" s="4">
        <f t="shared" si="26"/>
        <v>0.4760611473417953</v>
      </c>
      <c r="X120" s="4">
        <f t="shared" si="27"/>
        <v>1.0944048347306818</v>
      </c>
      <c r="Y120" s="4">
        <f t="shared" si="28"/>
        <v>0.8112571396430894</v>
      </c>
      <c r="Z120" s="4">
        <f t="shared" si="29"/>
        <v>455.59331536375385</v>
      </c>
      <c r="AA120" s="4">
        <f t="shared" si="30"/>
        <v>1.7438993046174023</v>
      </c>
      <c r="AB120" s="4">
        <f t="shared" si="31"/>
        <v>0.21420521529324965</v>
      </c>
      <c r="AC120" s="4">
        <f t="shared" si="32"/>
        <v>1.3533333333333333</v>
      </c>
    </row>
    <row r="121" spans="1:29" ht="12.75">
      <c r="A121" s="1">
        <v>1976.1</v>
      </c>
      <c r="B121" s="2">
        <v>4496.761</v>
      </c>
      <c r="C121" s="2">
        <v>39.418</v>
      </c>
      <c r="D121" s="2">
        <v>1114</v>
      </c>
      <c r="E121" s="2">
        <v>260.1</v>
      </c>
      <c r="F121" s="2">
        <v>87685.66666666667</v>
      </c>
      <c r="G121" s="2">
        <f t="shared" si="17"/>
        <v>73.83869600487286</v>
      </c>
      <c r="H121" s="2">
        <v>4.826666666666667</v>
      </c>
      <c r="I121" s="2">
        <v>155075</v>
      </c>
      <c r="J121" s="2">
        <f t="shared" si="18"/>
        <v>0.8033961175879379</v>
      </c>
      <c r="K121" s="2">
        <v>104.8</v>
      </c>
      <c r="L121" s="2">
        <v>36.9</v>
      </c>
      <c r="M121" s="1"/>
      <c r="N121" s="3">
        <f t="shared" si="19"/>
        <v>356.03972452626084</v>
      </c>
      <c r="O121" s="3">
        <f t="shared" si="20"/>
        <v>210.57509972299852</v>
      </c>
      <c r="P121" s="3">
        <f t="shared" si="21"/>
        <v>863.0020028361922</v>
      </c>
      <c r="Q121" s="3">
        <f t="shared" si="22"/>
        <v>456.76739057442023</v>
      </c>
      <c r="R121" s="3">
        <f t="shared" si="25"/>
        <v>1.0994307541893455</v>
      </c>
      <c r="S121" s="3">
        <f t="shared" si="23"/>
        <v>-6.601101372382113</v>
      </c>
      <c r="T121" s="3">
        <f t="shared" si="24"/>
        <v>1.2066666666666668</v>
      </c>
      <c r="U121" s="1"/>
      <c r="V121" s="1">
        <f t="shared" si="33"/>
        <v>115</v>
      </c>
      <c r="W121" s="4">
        <f t="shared" si="26"/>
        <v>1.504195760148832</v>
      </c>
      <c r="X121" s="4">
        <f t="shared" si="27"/>
        <v>3.4695023200284822</v>
      </c>
      <c r="Y121" s="4">
        <f t="shared" si="28"/>
        <v>1.7476912448921667</v>
      </c>
      <c r="Z121" s="4">
        <f t="shared" si="29"/>
        <v>456.76739057442023</v>
      </c>
      <c r="AA121" s="4">
        <f t="shared" si="30"/>
        <v>1.0994307541893455</v>
      </c>
      <c r="AB121" s="4">
        <f t="shared" si="31"/>
        <v>1.092437816575246</v>
      </c>
      <c r="AC121" s="4">
        <f t="shared" si="32"/>
        <v>1.2066666666666668</v>
      </c>
    </row>
    <row r="122" spans="1:29" ht="12.75">
      <c r="A122" s="1">
        <v>1976.2</v>
      </c>
      <c r="B122" s="2">
        <v>4530.335</v>
      </c>
      <c r="C122" s="2">
        <v>39.84</v>
      </c>
      <c r="D122" s="2">
        <v>1133.7</v>
      </c>
      <c r="E122" s="2">
        <v>269.1</v>
      </c>
      <c r="F122" s="2">
        <v>88591</v>
      </c>
      <c r="G122" s="2">
        <f t="shared" si="17"/>
        <v>74.6010627099947</v>
      </c>
      <c r="H122" s="2">
        <v>5.196666666666666</v>
      </c>
      <c r="I122" s="2">
        <v>155773.33333333334</v>
      </c>
      <c r="J122" s="2">
        <f t="shared" si="18"/>
        <v>0.8070139688778444</v>
      </c>
      <c r="K122" s="2">
        <v>104.1</v>
      </c>
      <c r="L122" s="2">
        <v>37.6</v>
      </c>
      <c r="M122" s="1"/>
      <c r="N122" s="3">
        <f t="shared" si="19"/>
        <v>356.27847675311807</v>
      </c>
      <c r="O122" s="3">
        <f t="shared" si="20"/>
        <v>212.4625926240488</v>
      </c>
      <c r="P122" s="3">
        <f t="shared" si="21"/>
        <v>863.2965468401711</v>
      </c>
      <c r="Q122" s="3">
        <f t="shared" si="22"/>
        <v>456.67508434073943</v>
      </c>
      <c r="R122" s="3">
        <f t="shared" si="25"/>
        <v>1.0648867946095208</v>
      </c>
      <c r="S122" s="3">
        <f t="shared" si="23"/>
        <v>-5.786738232054868</v>
      </c>
      <c r="T122" s="3">
        <f t="shared" si="24"/>
        <v>1.2991666666666666</v>
      </c>
      <c r="U122" s="1"/>
      <c r="V122" s="1">
        <f t="shared" si="33"/>
        <v>116</v>
      </c>
      <c r="W122" s="4">
        <f t="shared" si="26"/>
        <v>0.23875222685722974</v>
      </c>
      <c r="X122" s="4">
        <f t="shared" si="27"/>
        <v>1.8874929010502797</v>
      </c>
      <c r="Y122" s="4">
        <f t="shared" si="28"/>
        <v>0.2945440039788991</v>
      </c>
      <c r="Z122" s="4">
        <f t="shared" si="29"/>
        <v>456.67508434073943</v>
      </c>
      <c r="AA122" s="4">
        <f t="shared" si="30"/>
        <v>1.0648867946095208</v>
      </c>
      <c r="AB122" s="4">
        <f t="shared" si="31"/>
        <v>0.8143631403272442</v>
      </c>
      <c r="AC122" s="4">
        <f t="shared" si="32"/>
        <v>1.2991666666666666</v>
      </c>
    </row>
    <row r="123" spans="1:29" ht="12.75">
      <c r="A123" s="1">
        <v>1976.3</v>
      </c>
      <c r="B123" s="2">
        <v>4552.03</v>
      </c>
      <c r="C123" s="2">
        <v>40.385</v>
      </c>
      <c r="D123" s="2">
        <v>1163.1</v>
      </c>
      <c r="E123" s="2">
        <v>275.7</v>
      </c>
      <c r="F123" s="2">
        <v>89163</v>
      </c>
      <c r="G123" s="2">
        <f t="shared" si="17"/>
        <v>75.08273475196417</v>
      </c>
      <c r="H123" s="2">
        <v>5.283333333333333</v>
      </c>
      <c r="I123" s="2">
        <v>156526.66666666666</v>
      </c>
      <c r="J123" s="2">
        <f t="shared" si="18"/>
        <v>0.8109167583361683</v>
      </c>
      <c r="K123" s="2">
        <v>103.9</v>
      </c>
      <c r="L123" s="2">
        <v>38.5</v>
      </c>
      <c r="M123" s="1"/>
      <c r="N123" s="3">
        <f t="shared" si="19"/>
        <v>356.9975575354595</v>
      </c>
      <c r="O123" s="3">
        <f t="shared" si="20"/>
        <v>213.04447600393524</v>
      </c>
      <c r="P123" s="3">
        <f t="shared" si="21"/>
        <v>863.2918437197977</v>
      </c>
      <c r="Q123" s="3">
        <f t="shared" si="22"/>
        <v>456.6439218582619</v>
      </c>
      <c r="R123" s="3">
        <f t="shared" si="25"/>
        <v>1.3586996177862076</v>
      </c>
      <c r="S123" s="3">
        <f t="shared" si="23"/>
        <v>-4.780018760052107</v>
      </c>
      <c r="T123" s="3">
        <f t="shared" si="24"/>
        <v>1.3208333333333333</v>
      </c>
      <c r="U123" s="1"/>
      <c r="V123" s="1">
        <f t="shared" si="33"/>
        <v>117</v>
      </c>
      <c r="W123" s="4">
        <f t="shared" si="26"/>
        <v>0.7190807823414502</v>
      </c>
      <c r="X123" s="4">
        <f t="shared" si="27"/>
        <v>0.5818833798864489</v>
      </c>
      <c r="Y123" s="4">
        <f t="shared" si="28"/>
        <v>-0.004703120373392267</v>
      </c>
      <c r="Z123" s="4">
        <f t="shared" si="29"/>
        <v>456.6439218582619</v>
      </c>
      <c r="AA123" s="4">
        <f t="shared" si="30"/>
        <v>1.3586996177862076</v>
      </c>
      <c r="AB123" s="4">
        <f t="shared" si="31"/>
        <v>1.0067194720027617</v>
      </c>
      <c r="AC123" s="4">
        <f t="shared" si="32"/>
        <v>1.3208333333333333</v>
      </c>
    </row>
    <row r="124" spans="1:29" ht="12.75">
      <c r="A124" s="1">
        <v>1976.4</v>
      </c>
      <c r="B124" s="2">
        <v>4584.623</v>
      </c>
      <c r="C124" s="2">
        <v>41.122</v>
      </c>
      <c r="D124" s="2">
        <v>1196.9</v>
      </c>
      <c r="E124" s="2">
        <v>294.4</v>
      </c>
      <c r="F124" s="2">
        <v>89570.33333333333</v>
      </c>
      <c r="G124" s="2">
        <f t="shared" si="17"/>
        <v>75.42574363033636</v>
      </c>
      <c r="H124" s="2">
        <v>4.873333333333333</v>
      </c>
      <c r="I124" s="2">
        <v>157222</v>
      </c>
      <c r="J124" s="2">
        <f t="shared" si="18"/>
        <v>0.814519067544161</v>
      </c>
      <c r="K124" s="2">
        <v>103.8</v>
      </c>
      <c r="L124" s="2">
        <v>39.3</v>
      </c>
      <c r="M124" s="1"/>
      <c r="N124" s="3">
        <f t="shared" si="19"/>
        <v>357.610434287522</v>
      </c>
      <c r="O124" s="3">
        <f t="shared" si="20"/>
        <v>217.35535698506166</v>
      </c>
      <c r="P124" s="3">
        <f t="shared" si="21"/>
        <v>863.5620597756656</v>
      </c>
      <c r="Q124" s="3">
        <f t="shared" si="22"/>
        <v>456.56018700348636</v>
      </c>
      <c r="R124" s="3">
        <f t="shared" si="25"/>
        <v>1.8084829202150043</v>
      </c>
      <c r="S124" s="3">
        <f t="shared" si="23"/>
        <v>-4.53187392211943</v>
      </c>
      <c r="T124" s="3">
        <f t="shared" si="24"/>
        <v>1.2183333333333333</v>
      </c>
      <c r="U124" s="1"/>
      <c r="V124" s="1">
        <f t="shared" si="33"/>
        <v>118</v>
      </c>
      <c r="W124" s="4">
        <f t="shared" si="26"/>
        <v>0.6128767520625047</v>
      </c>
      <c r="X124" s="4">
        <f t="shared" si="27"/>
        <v>4.310880981126417</v>
      </c>
      <c r="Y124" s="4">
        <f t="shared" si="28"/>
        <v>0.270216055867877</v>
      </c>
      <c r="Z124" s="4">
        <f t="shared" si="29"/>
        <v>456.56018700348636</v>
      </c>
      <c r="AA124" s="4">
        <f t="shared" si="30"/>
        <v>1.8084829202150043</v>
      </c>
      <c r="AB124" s="4">
        <f t="shared" si="31"/>
        <v>0.24814483793267694</v>
      </c>
      <c r="AC124" s="4">
        <f t="shared" si="32"/>
        <v>1.2183333333333333</v>
      </c>
    </row>
    <row r="125" spans="1:29" ht="12.75">
      <c r="A125" s="1">
        <v>1977.1</v>
      </c>
      <c r="B125" s="2">
        <v>4639.99</v>
      </c>
      <c r="C125" s="2">
        <v>41.796</v>
      </c>
      <c r="D125" s="2">
        <v>1232.5</v>
      </c>
      <c r="E125" s="2">
        <v>311.8</v>
      </c>
      <c r="F125" s="2">
        <v>90359.33333333333</v>
      </c>
      <c r="G125" s="2">
        <f t="shared" si="17"/>
        <v>76.09014789801802</v>
      </c>
      <c r="H125" s="2">
        <v>4.66</v>
      </c>
      <c r="I125" s="2">
        <v>157910.66666666666</v>
      </c>
      <c r="J125" s="2">
        <f t="shared" si="18"/>
        <v>0.8180868387923456</v>
      </c>
      <c r="K125" s="2">
        <v>103.7</v>
      </c>
      <c r="L125" s="2">
        <v>40</v>
      </c>
      <c r="M125" s="1"/>
      <c r="N125" s="3">
        <f t="shared" si="19"/>
        <v>358.478605286609</v>
      </c>
      <c r="O125" s="3">
        <f t="shared" si="20"/>
        <v>221.03481035729212</v>
      </c>
      <c r="P125" s="3">
        <f t="shared" si="21"/>
        <v>864.3254278166675</v>
      </c>
      <c r="Q125" s="3">
        <f t="shared" si="22"/>
        <v>456.90375112798154</v>
      </c>
      <c r="R125" s="3">
        <f t="shared" si="25"/>
        <v>1.6257383075454879</v>
      </c>
      <c r="S125" s="3">
        <f t="shared" si="23"/>
        <v>-4.392118705792814</v>
      </c>
      <c r="T125" s="3">
        <f t="shared" si="24"/>
        <v>1.165</v>
      </c>
      <c r="U125" s="1"/>
      <c r="V125" s="1">
        <f t="shared" si="33"/>
        <v>119</v>
      </c>
      <c r="W125" s="4">
        <f t="shared" si="26"/>
        <v>0.868170999086999</v>
      </c>
      <c r="X125" s="4">
        <f t="shared" si="27"/>
        <v>3.679453372230455</v>
      </c>
      <c r="Y125" s="4">
        <f t="shared" si="28"/>
        <v>0.7633680410018542</v>
      </c>
      <c r="Z125" s="4">
        <f t="shared" si="29"/>
        <v>456.90375112798154</v>
      </c>
      <c r="AA125" s="4">
        <f t="shared" si="30"/>
        <v>1.6257383075454879</v>
      </c>
      <c r="AB125" s="4">
        <f t="shared" si="31"/>
        <v>0.13975521632661536</v>
      </c>
      <c r="AC125" s="4">
        <f t="shared" si="32"/>
        <v>1.165</v>
      </c>
    </row>
    <row r="126" spans="1:29" ht="12.75">
      <c r="A126" s="1">
        <v>1977.2</v>
      </c>
      <c r="B126" s="2">
        <v>4731.092</v>
      </c>
      <c r="C126" s="2">
        <v>42.401</v>
      </c>
      <c r="D126" s="2">
        <v>1260.4</v>
      </c>
      <c r="E126" s="2">
        <v>335.4</v>
      </c>
      <c r="F126" s="2">
        <v>91661.33333333333</v>
      </c>
      <c r="G126" s="2">
        <f t="shared" si="17"/>
        <v>77.18654125229116</v>
      </c>
      <c r="H126" s="2">
        <v>5.156666666666666</v>
      </c>
      <c r="I126" s="2">
        <v>158652</v>
      </c>
      <c r="J126" s="2">
        <f t="shared" si="18"/>
        <v>0.8219274599230149</v>
      </c>
      <c r="K126" s="2">
        <v>103.9</v>
      </c>
      <c r="L126" s="2">
        <v>40.8</v>
      </c>
      <c r="M126" s="1"/>
      <c r="N126" s="3">
        <f t="shared" si="19"/>
        <v>358.81155991065697</v>
      </c>
      <c r="O126" s="3">
        <f t="shared" si="20"/>
        <v>226.42550386125583</v>
      </c>
      <c r="P126" s="3">
        <f t="shared" si="21"/>
        <v>865.8014457736853</v>
      </c>
      <c r="Q126" s="3">
        <f t="shared" si="22"/>
        <v>458.05869539281997</v>
      </c>
      <c r="R126" s="3">
        <f t="shared" si="25"/>
        <v>1.4371305693588354</v>
      </c>
      <c r="S126" s="3">
        <f t="shared" si="23"/>
        <v>-3.848986545533707</v>
      </c>
      <c r="T126" s="3">
        <f t="shared" si="24"/>
        <v>1.2891666666666666</v>
      </c>
      <c r="U126" s="1"/>
      <c r="V126" s="1">
        <f t="shared" si="33"/>
        <v>120</v>
      </c>
      <c r="W126" s="4">
        <f t="shared" si="26"/>
        <v>0.33295462404794307</v>
      </c>
      <c r="X126" s="4">
        <f t="shared" si="27"/>
        <v>5.390693503963718</v>
      </c>
      <c r="Y126" s="4">
        <f t="shared" si="28"/>
        <v>1.4760179570178025</v>
      </c>
      <c r="Z126" s="4">
        <f t="shared" si="29"/>
        <v>458.05869539281997</v>
      </c>
      <c r="AA126" s="4">
        <f t="shared" si="30"/>
        <v>1.4371305693588354</v>
      </c>
      <c r="AB126" s="4">
        <f t="shared" si="31"/>
        <v>0.5431321602591073</v>
      </c>
      <c r="AC126" s="4">
        <f t="shared" si="32"/>
        <v>1.2891666666666666</v>
      </c>
    </row>
    <row r="127" spans="1:29" ht="12.75">
      <c r="A127" s="1">
        <v>1977.3</v>
      </c>
      <c r="B127" s="2">
        <v>4815.812</v>
      </c>
      <c r="C127" s="2">
        <v>42.917</v>
      </c>
      <c r="D127" s="2">
        <v>1291.7</v>
      </c>
      <c r="E127" s="2">
        <v>347.5</v>
      </c>
      <c r="F127" s="2">
        <v>92409</v>
      </c>
      <c r="G127" s="2">
        <f t="shared" si="17"/>
        <v>77.81613938174193</v>
      </c>
      <c r="H127" s="2">
        <v>5.82</v>
      </c>
      <c r="I127" s="2">
        <v>159429.66666666666</v>
      </c>
      <c r="J127" s="2">
        <f t="shared" si="18"/>
        <v>0.8259563129346386</v>
      </c>
      <c r="K127" s="2">
        <v>103.6</v>
      </c>
      <c r="L127" s="2">
        <v>41.6</v>
      </c>
      <c r="M127" s="1"/>
      <c r="N127" s="3">
        <f t="shared" si="19"/>
        <v>359.56598381716236</v>
      </c>
      <c r="O127" s="3">
        <f t="shared" si="20"/>
        <v>228.27100439385006</v>
      </c>
      <c r="P127" s="3">
        <f t="shared" si="21"/>
        <v>867.0873346451378</v>
      </c>
      <c r="Q127" s="3">
        <f t="shared" si="22"/>
        <v>458.09293973430795</v>
      </c>
      <c r="R127" s="3">
        <f t="shared" si="25"/>
        <v>1.2096070970411432</v>
      </c>
      <c r="S127" s="3">
        <f t="shared" si="23"/>
        <v>-3.1167850568646562</v>
      </c>
      <c r="T127" s="3">
        <f t="shared" si="24"/>
        <v>1.455</v>
      </c>
      <c r="U127" s="1"/>
      <c r="V127" s="1">
        <f t="shared" si="33"/>
        <v>121</v>
      </c>
      <c r="W127" s="4">
        <f t="shared" si="26"/>
        <v>0.7544239065053944</v>
      </c>
      <c r="X127" s="4">
        <f t="shared" si="27"/>
        <v>1.8455005325942295</v>
      </c>
      <c r="Y127" s="4">
        <f t="shared" si="28"/>
        <v>1.2858888714525847</v>
      </c>
      <c r="Z127" s="4">
        <f t="shared" si="29"/>
        <v>458.09293973430795</v>
      </c>
      <c r="AA127" s="4">
        <f t="shared" si="30"/>
        <v>1.2096070970411432</v>
      </c>
      <c r="AB127" s="4">
        <f t="shared" si="31"/>
        <v>0.7322014886690509</v>
      </c>
      <c r="AC127" s="4">
        <f t="shared" si="32"/>
        <v>1.455</v>
      </c>
    </row>
    <row r="128" spans="1:29" ht="12.75">
      <c r="A128" s="1">
        <v>1977.4</v>
      </c>
      <c r="B128" s="2">
        <v>4815.321</v>
      </c>
      <c r="C128" s="2">
        <v>43.852</v>
      </c>
      <c r="D128" s="2">
        <v>1329.8</v>
      </c>
      <c r="E128" s="2">
        <v>361.4</v>
      </c>
      <c r="F128" s="2">
        <v>93639.33333333333</v>
      </c>
      <c r="G128" s="2">
        <f t="shared" si="17"/>
        <v>78.85218338343732</v>
      </c>
      <c r="H128" s="2">
        <v>6.513333333333333</v>
      </c>
      <c r="I128" s="2">
        <v>160140</v>
      </c>
      <c r="J128" s="2">
        <f t="shared" si="18"/>
        <v>0.8296363325521998</v>
      </c>
      <c r="K128" s="2">
        <v>103.5</v>
      </c>
      <c r="L128" s="2">
        <v>42.3</v>
      </c>
      <c r="M128" s="1"/>
      <c r="N128" s="3">
        <f t="shared" si="19"/>
        <v>359.8731333916436</v>
      </c>
      <c r="O128" s="3">
        <f t="shared" si="20"/>
        <v>229.59328781062095</v>
      </c>
      <c r="P128" s="3">
        <f t="shared" si="21"/>
        <v>866.6325816437144</v>
      </c>
      <c r="Q128" s="3">
        <f t="shared" si="22"/>
        <v>458.8744257845012</v>
      </c>
      <c r="R128" s="3">
        <f t="shared" si="25"/>
        <v>2.1552309976429207</v>
      </c>
      <c r="S128" s="3">
        <f t="shared" si="23"/>
        <v>-3.60332417600613</v>
      </c>
      <c r="T128" s="3">
        <f t="shared" si="24"/>
        <v>1.6283333333333332</v>
      </c>
      <c r="U128" s="1"/>
      <c r="V128" s="1">
        <f t="shared" si="33"/>
        <v>122</v>
      </c>
      <c r="W128" s="4">
        <f t="shared" si="26"/>
        <v>0.3071495744812296</v>
      </c>
      <c r="X128" s="4">
        <f t="shared" si="27"/>
        <v>1.3222834167708868</v>
      </c>
      <c r="Y128" s="4">
        <f t="shared" si="28"/>
        <v>-0.4547530014234553</v>
      </c>
      <c r="Z128" s="4">
        <f t="shared" si="29"/>
        <v>458.8744257845012</v>
      </c>
      <c r="AA128" s="4">
        <f t="shared" si="30"/>
        <v>2.1552309976429207</v>
      </c>
      <c r="AB128" s="4">
        <f t="shared" si="31"/>
        <v>-0.48653911914147363</v>
      </c>
      <c r="AC128" s="4">
        <f t="shared" si="32"/>
        <v>1.6283333333333332</v>
      </c>
    </row>
    <row r="129" spans="1:29" ht="12.75">
      <c r="A129" s="1">
        <v>1978.1</v>
      </c>
      <c r="B129" s="2">
        <v>4830.832</v>
      </c>
      <c r="C129" s="2">
        <v>44.505</v>
      </c>
      <c r="D129" s="2">
        <v>1359.9</v>
      </c>
      <c r="E129" s="2">
        <v>371.3</v>
      </c>
      <c r="F129" s="2">
        <v>94552.66666666667</v>
      </c>
      <c r="G129" s="2">
        <f t="shared" si="17"/>
        <v>79.62128676047483</v>
      </c>
      <c r="H129" s="2">
        <v>6.756666666666667</v>
      </c>
      <c r="I129" s="2">
        <v>160828.66666666666</v>
      </c>
      <c r="J129" s="2">
        <f t="shared" si="18"/>
        <v>0.8332041038003843</v>
      </c>
      <c r="K129" s="2">
        <v>102.7</v>
      </c>
      <c r="L129" s="2">
        <v>43.5</v>
      </c>
      <c r="M129" s="1"/>
      <c r="N129" s="3">
        <f t="shared" si="19"/>
        <v>360.20415484629507</v>
      </c>
      <c r="O129" s="3">
        <f t="shared" si="20"/>
        <v>230.38854630310723</v>
      </c>
      <c r="P129" s="3">
        <f t="shared" si="21"/>
        <v>866.5250632799844</v>
      </c>
      <c r="Q129" s="3">
        <f t="shared" si="22"/>
        <v>458.64000539189107</v>
      </c>
      <c r="R129" s="3">
        <f t="shared" si="25"/>
        <v>1.4781214598601267</v>
      </c>
      <c r="S129" s="3">
        <f t="shared" si="23"/>
        <v>-2.2840604316256514</v>
      </c>
      <c r="T129" s="3">
        <f t="shared" si="24"/>
        <v>1.6891666666666667</v>
      </c>
      <c r="U129" s="1"/>
      <c r="V129" s="1">
        <f t="shared" si="33"/>
        <v>123</v>
      </c>
      <c r="W129" s="4">
        <f t="shared" si="26"/>
        <v>0.33102145465147714</v>
      </c>
      <c r="X129" s="4">
        <f t="shared" si="27"/>
        <v>0.7952584924862833</v>
      </c>
      <c r="Y129" s="4">
        <f t="shared" si="28"/>
        <v>-0.10751836373003698</v>
      </c>
      <c r="Z129" s="4">
        <f t="shared" si="29"/>
        <v>458.64000539189107</v>
      </c>
      <c r="AA129" s="4">
        <f t="shared" si="30"/>
        <v>1.4781214598601267</v>
      </c>
      <c r="AB129" s="4">
        <f t="shared" si="31"/>
        <v>1.3192637443804784</v>
      </c>
      <c r="AC129" s="4">
        <f t="shared" si="32"/>
        <v>1.6891666666666667</v>
      </c>
    </row>
    <row r="130" spans="1:29" ht="12.75">
      <c r="A130" s="1">
        <v>1978.2</v>
      </c>
      <c r="B130" s="2">
        <v>5021.183</v>
      </c>
      <c r="C130" s="2">
        <v>45.321</v>
      </c>
      <c r="D130" s="2">
        <v>1417.6</v>
      </c>
      <c r="E130" s="2">
        <v>406.6</v>
      </c>
      <c r="F130" s="2">
        <v>95835.33333333333</v>
      </c>
      <c r="G130" s="2">
        <f t="shared" si="17"/>
        <v>80.70139982428513</v>
      </c>
      <c r="H130" s="2">
        <v>7.283333333333334</v>
      </c>
      <c r="I130" s="2">
        <v>161525</v>
      </c>
      <c r="J130" s="2">
        <f t="shared" si="18"/>
        <v>0.8368115937023484</v>
      </c>
      <c r="K130" s="2">
        <v>103.6</v>
      </c>
      <c r="L130" s="2">
        <v>44.3</v>
      </c>
      <c r="M130" s="1"/>
      <c r="N130" s="3">
        <f t="shared" si="19"/>
        <v>362.1106409581753</v>
      </c>
      <c r="O130" s="3">
        <f t="shared" si="20"/>
        <v>237.22157309251827</v>
      </c>
      <c r="P130" s="3">
        <f t="shared" si="21"/>
        <v>869.957717325409</v>
      </c>
      <c r="Q130" s="3">
        <f t="shared" si="22"/>
        <v>460.4279395949225</v>
      </c>
      <c r="R130" s="3">
        <f t="shared" si="25"/>
        <v>1.816895881880276</v>
      </c>
      <c r="S130" s="3">
        <f t="shared" si="23"/>
        <v>-2.278582417860769</v>
      </c>
      <c r="T130" s="3">
        <f t="shared" si="24"/>
        <v>1.8208333333333335</v>
      </c>
      <c r="U130" s="1"/>
      <c r="V130" s="1">
        <f t="shared" si="33"/>
        <v>124</v>
      </c>
      <c r="W130" s="4">
        <f t="shared" si="26"/>
        <v>1.9064861118802128</v>
      </c>
      <c r="X130" s="4">
        <f t="shared" si="27"/>
        <v>6.833026789411036</v>
      </c>
      <c r="Y130" s="4">
        <f t="shared" si="28"/>
        <v>3.4326540454246697</v>
      </c>
      <c r="Z130" s="4">
        <f t="shared" si="29"/>
        <v>460.4279395949225</v>
      </c>
      <c r="AA130" s="4">
        <f t="shared" si="30"/>
        <v>1.816895881880276</v>
      </c>
      <c r="AB130" s="4">
        <f t="shared" si="31"/>
        <v>0.005478013764882217</v>
      </c>
      <c r="AC130" s="4">
        <f t="shared" si="32"/>
        <v>1.8208333333333335</v>
      </c>
    </row>
    <row r="131" spans="1:29" ht="12.75">
      <c r="A131" s="1">
        <v>1978.3</v>
      </c>
      <c r="B131" s="2">
        <v>5070.661</v>
      </c>
      <c r="C131" s="2">
        <v>46.072</v>
      </c>
      <c r="D131" s="2">
        <v>1448.7</v>
      </c>
      <c r="E131" s="2">
        <v>426.4</v>
      </c>
      <c r="F131" s="2">
        <v>96397</v>
      </c>
      <c r="G131" s="2">
        <f t="shared" si="17"/>
        <v>81.17437033169689</v>
      </c>
      <c r="H131" s="2">
        <v>8.1</v>
      </c>
      <c r="I131" s="2">
        <v>162265</v>
      </c>
      <c r="J131" s="2">
        <f t="shared" si="18"/>
        <v>0.8406453072410559</v>
      </c>
      <c r="K131" s="2">
        <v>103.4</v>
      </c>
      <c r="L131" s="2">
        <v>45.1</v>
      </c>
      <c r="M131" s="1"/>
      <c r="N131" s="3">
        <f t="shared" si="19"/>
        <v>362.18019505141706</v>
      </c>
      <c r="O131" s="3">
        <f t="shared" si="20"/>
        <v>239.8757941818199</v>
      </c>
      <c r="P131" s="3">
        <f t="shared" si="21"/>
        <v>870.4811922011567</v>
      </c>
      <c r="Q131" s="3">
        <f t="shared" si="22"/>
        <v>460.361979629203</v>
      </c>
      <c r="R131" s="3">
        <f t="shared" si="25"/>
        <v>1.6434888974673711</v>
      </c>
      <c r="S131" s="3">
        <f t="shared" si="23"/>
        <v>-2.132314369573864</v>
      </c>
      <c r="T131" s="3">
        <f t="shared" si="24"/>
        <v>2.025</v>
      </c>
      <c r="U131" s="1"/>
      <c r="V131" s="1">
        <f t="shared" si="33"/>
        <v>125</v>
      </c>
      <c r="W131" s="4">
        <f t="shared" si="26"/>
        <v>0.06955409324177708</v>
      </c>
      <c r="X131" s="4">
        <f t="shared" si="27"/>
        <v>2.654221089301643</v>
      </c>
      <c r="Y131" s="4">
        <f t="shared" si="28"/>
        <v>0.5234748757476382</v>
      </c>
      <c r="Z131" s="4">
        <f t="shared" si="29"/>
        <v>460.361979629203</v>
      </c>
      <c r="AA131" s="4">
        <f t="shared" si="30"/>
        <v>1.6434888974673711</v>
      </c>
      <c r="AB131" s="4">
        <f t="shared" si="31"/>
        <v>0.1462680482869052</v>
      </c>
      <c r="AC131" s="4">
        <f t="shared" si="32"/>
        <v>2.025</v>
      </c>
    </row>
    <row r="132" spans="1:29" ht="12.75">
      <c r="A132" s="1">
        <v>1978.4</v>
      </c>
      <c r="B132" s="2">
        <v>5137.416</v>
      </c>
      <c r="C132" s="2">
        <v>47.047</v>
      </c>
      <c r="D132" s="2">
        <v>1487.9</v>
      </c>
      <c r="E132" s="2">
        <v>444.3</v>
      </c>
      <c r="F132" s="2">
        <v>97399.66666666667</v>
      </c>
      <c r="G132" s="2">
        <f t="shared" si="17"/>
        <v>82.01869987845922</v>
      </c>
      <c r="H132" s="2">
        <v>9.583333333333334</v>
      </c>
      <c r="I132" s="2">
        <v>163024</v>
      </c>
      <c r="J132" s="2">
        <f t="shared" si="18"/>
        <v>0.8445774539652168</v>
      </c>
      <c r="K132" s="2">
        <v>103.3</v>
      </c>
      <c r="L132" s="2">
        <v>46.2</v>
      </c>
      <c r="M132" s="1"/>
      <c r="N132" s="3">
        <f t="shared" si="19"/>
        <v>362.28927379634433</v>
      </c>
      <c r="O132" s="3">
        <f t="shared" si="20"/>
        <v>241.42717390716544</v>
      </c>
      <c r="P132" s="3">
        <f t="shared" si="21"/>
        <v>871.3224339478792</v>
      </c>
      <c r="Q132" s="3">
        <f t="shared" si="22"/>
        <v>460.8333289874139</v>
      </c>
      <c r="R132" s="3">
        <f t="shared" si="25"/>
        <v>2.0941711838770694</v>
      </c>
      <c r="S132" s="3">
        <f t="shared" si="23"/>
        <v>-1.8167303955448824</v>
      </c>
      <c r="T132" s="3">
        <f t="shared" si="24"/>
        <v>2.3958333333333335</v>
      </c>
      <c r="U132" s="1"/>
      <c r="V132" s="1">
        <f t="shared" si="33"/>
        <v>126</v>
      </c>
      <c r="W132" s="4">
        <f t="shared" si="26"/>
        <v>0.10907874492727387</v>
      </c>
      <c r="X132" s="4">
        <f t="shared" si="27"/>
        <v>1.5513797253455266</v>
      </c>
      <c r="Y132" s="4">
        <f t="shared" si="28"/>
        <v>0.8412417467225168</v>
      </c>
      <c r="Z132" s="4">
        <f t="shared" si="29"/>
        <v>460.8333289874139</v>
      </c>
      <c r="AA132" s="4">
        <f t="shared" si="30"/>
        <v>2.0941711838770694</v>
      </c>
      <c r="AB132" s="4">
        <f t="shared" si="31"/>
        <v>0.31558397402898164</v>
      </c>
      <c r="AC132" s="4">
        <f t="shared" si="32"/>
        <v>2.3958333333333335</v>
      </c>
    </row>
    <row r="133" spans="1:29" ht="12.75">
      <c r="A133" s="1">
        <v>1979.1</v>
      </c>
      <c r="B133" s="2">
        <v>5147.43</v>
      </c>
      <c r="C133" s="2">
        <v>47.876</v>
      </c>
      <c r="D133" s="2">
        <v>1523.6</v>
      </c>
      <c r="E133" s="2">
        <v>457.3</v>
      </c>
      <c r="F133" s="2">
        <v>98252.33333333333</v>
      </c>
      <c r="G133" s="2">
        <f aca="true" t="shared" si="34" ref="G133:G196">F133/F$187*100</f>
        <v>82.73671682680298</v>
      </c>
      <c r="H133" s="2">
        <v>10.073333333333334</v>
      </c>
      <c r="I133" s="2">
        <v>163756.33333333334</v>
      </c>
      <c r="J133" s="2">
        <f aca="true" t="shared" si="35" ref="J133:J196">I133/I$187</f>
        <v>0.8483714488501449</v>
      </c>
      <c r="K133" s="2">
        <v>102.9</v>
      </c>
      <c r="L133" s="2">
        <v>47.5</v>
      </c>
      <c r="M133" s="1"/>
      <c r="N133" s="3">
        <f aca="true" t="shared" si="36" ref="N133:N196">LN((D133/C133)/J133)*100</f>
        <v>362.46536093859726</v>
      </c>
      <c r="O133" s="3">
        <f aca="true" t="shared" si="37" ref="O133:O196">LN((E133/C133)/J133)*100</f>
        <v>242.11620054455335</v>
      </c>
      <c r="P133" s="3">
        <f aca="true" t="shared" si="38" ref="P133:P196">LN(B133/J133)*100</f>
        <v>871.0689549767743</v>
      </c>
      <c r="Q133" s="3">
        <f aca="true" t="shared" si="39" ref="Q133:Q196">LN((K133*G133/100)/J133)*100</f>
        <v>460.8687646286263</v>
      </c>
      <c r="R133" s="3">
        <f t="shared" si="25"/>
        <v>1.7467232967982138</v>
      </c>
      <c r="S133" s="3">
        <f aca="true" t="shared" si="40" ref="S133:S196">LN(L133/C133)*100</f>
        <v>-0.7884623970528409</v>
      </c>
      <c r="T133" s="3">
        <f aca="true" t="shared" si="41" ref="T133:T196">H133/4</f>
        <v>2.5183333333333335</v>
      </c>
      <c r="U133" s="1"/>
      <c r="V133" s="1">
        <f t="shared" si="33"/>
        <v>127</v>
      </c>
      <c r="W133" s="4">
        <f t="shared" si="26"/>
        <v>0.17608714225292488</v>
      </c>
      <c r="X133" s="4">
        <f t="shared" si="27"/>
        <v>0.6890266373879115</v>
      </c>
      <c r="Y133" s="4">
        <f t="shared" si="28"/>
        <v>-0.25347897110486883</v>
      </c>
      <c r="Z133" s="4">
        <f t="shared" si="29"/>
        <v>460.8687646286263</v>
      </c>
      <c r="AA133" s="4">
        <f t="shared" si="30"/>
        <v>1.7467232967982138</v>
      </c>
      <c r="AB133" s="4">
        <f t="shared" si="31"/>
        <v>1.0282679984920415</v>
      </c>
      <c r="AC133" s="4">
        <f t="shared" si="32"/>
        <v>2.5183333333333335</v>
      </c>
    </row>
    <row r="134" spans="1:29" ht="12.75">
      <c r="A134" s="1">
        <v>1979.2</v>
      </c>
      <c r="B134" s="2">
        <v>5152.338</v>
      </c>
      <c r="C134" s="2">
        <v>49.058</v>
      </c>
      <c r="D134" s="2">
        <v>1564.3</v>
      </c>
      <c r="E134" s="2">
        <v>465.6</v>
      </c>
      <c r="F134" s="2">
        <v>98371</v>
      </c>
      <c r="G134" s="2">
        <f t="shared" si="34"/>
        <v>82.83664412688522</v>
      </c>
      <c r="H134" s="2">
        <v>10.18</v>
      </c>
      <c r="I134" s="2">
        <v>164447</v>
      </c>
      <c r="J134" s="2">
        <f t="shared" si="35"/>
        <v>0.851949581486272</v>
      </c>
      <c r="K134" s="2">
        <v>102.4</v>
      </c>
      <c r="L134" s="2">
        <v>48.5</v>
      </c>
      <c r="M134" s="1"/>
      <c r="N134" s="3">
        <f t="shared" si="36"/>
        <v>362.2418377539967</v>
      </c>
      <c r="O134" s="3">
        <f t="shared" si="37"/>
        <v>241.05515553894713</v>
      </c>
      <c r="P134" s="3">
        <f t="shared" si="38"/>
        <v>870.7433801785432</v>
      </c>
      <c r="Q134" s="3">
        <f t="shared" si="39"/>
        <v>460.08149825889257</v>
      </c>
      <c r="R134" s="3">
        <f aca="true" t="shared" si="42" ref="R134:R197">(LN(C134)-LN(C133))*100</f>
        <v>2.438893657976715</v>
      </c>
      <c r="S134" s="3">
        <f t="shared" si="40"/>
        <v>-1.1439473647453717</v>
      </c>
      <c r="T134" s="3">
        <f t="shared" si="41"/>
        <v>2.545</v>
      </c>
      <c r="U134" s="1"/>
      <c r="V134" s="1">
        <f t="shared" si="33"/>
        <v>128</v>
      </c>
      <c r="W134" s="4">
        <f t="shared" si="26"/>
        <v>-0.22352318460053766</v>
      </c>
      <c r="X134" s="4">
        <f t="shared" si="27"/>
        <v>-1.0610450056062177</v>
      </c>
      <c r="Y134" s="4">
        <f t="shared" si="28"/>
        <v>-0.3255747982310595</v>
      </c>
      <c r="Z134" s="4">
        <f t="shared" si="29"/>
        <v>460.08149825889257</v>
      </c>
      <c r="AA134" s="4">
        <f t="shared" si="30"/>
        <v>2.438893657976715</v>
      </c>
      <c r="AB134" s="4">
        <f t="shared" si="31"/>
        <v>-0.3554849676925308</v>
      </c>
      <c r="AC134" s="4">
        <f t="shared" si="32"/>
        <v>2.545</v>
      </c>
    </row>
    <row r="135" spans="1:29" ht="12.75">
      <c r="A135" s="1">
        <v>1979.3</v>
      </c>
      <c r="B135" s="2">
        <v>5189.446</v>
      </c>
      <c r="C135" s="2">
        <v>50.115</v>
      </c>
      <c r="D135" s="2">
        <v>1618.6</v>
      </c>
      <c r="E135" s="2">
        <v>485.7</v>
      </c>
      <c r="F135" s="2">
        <v>99040.66666666667</v>
      </c>
      <c r="G135" s="2">
        <f t="shared" si="34"/>
        <v>83.40055970515833</v>
      </c>
      <c r="H135" s="2">
        <v>10.946666666666667</v>
      </c>
      <c r="I135" s="2">
        <v>165199.66666666666</v>
      </c>
      <c r="J135" s="2">
        <f t="shared" si="35"/>
        <v>0.855848917148615</v>
      </c>
      <c r="K135" s="2">
        <v>102.7</v>
      </c>
      <c r="L135" s="2">
        <v>49.6</v>
      </c>
      <c r="M135" s="1"/>
      <c r="N135" s="3">
        <f t="shared" si="36"/>
        <v>363.0657909661048</v>
      </c>
      <c r="O135" s="3">
        <f t="shared" si="37"/>
        <v>242.69322019511455</v>
      </c>
      <c r="P135" s="3">
        <f t="shared" si="38"/>
        <v>871.0043643800734</v>
      </c>
      <c r="Q135" s="3">
        <f t="shared" si="39"/>
        <v>460.5958368457904</v>
      </c>
      <c r="R135" s="3">
        <f t="shared" si="42"/>
        <v>2.1317092885938305</v>
      </c>
      <c r="S135" s="3">
        <f t="shared" si="40"/>
        <v>-1.0329530745947713</v>
      </c>
      <c r="T135" s="3">
        <f t="shared" si="41"/>
        <v>2.736666666666667</v>
      </c>
      <c r="U135" s="1"/>
      <c r="V135" s="1">
        <f t="shared" si="33"/>
        <v>129</v>
      </c>
      <c r="W135" s="4">
        <f aca="true" t="shared" si="43" ref="W135:W198">N135-N134</f>
        <v>0.8239532121081083</v>
      </c>
      <c r="X135" s="4">
        <f aca="true" t="shared" si="44" ref="X135:X198">O135-O134</f>
        <v>1.6380646561674155</v>
      </c>
      <c r="Y135" s="4">
        <f aca="true" t="shared" si="45" ref="Y135:Y198">P135-P134</f>
        <v>0.2609842015301638</v>
      </c>
      <c r="Z135" s="4">
        <f aca="true" t="shared" si="46" ref="Z135:Z198">Q135-Q$238</f>
        <v>460.5958368457904</v>
      </c>
      <c r="AA135" s="4">
        <f aca="true" t="shared" si="47" ref="AA135:AA198">R135</f>
        <v>2.1317092885938305</v>
      </c>
      <c r="AB135" s="4">
        <f aca="true" t="shared" si="48" ref="AB135:AB198">S135-S134</f>
        <v>0.11099429015060047</v>
      </c>
      <c r="AC135" s="4">
        <f aca="true" t="shared" si="49" ref="AC135:AC198">T135</f>
        <v>2.736666666666667</v>
      </c>
    </row>
    <row r="136" spans="1:29" ht="12.75">
      <c r="A136" s="1">
        <v>1979.4</v>
      </c>
      <c r="B136" s="2">
        <v>5204.662</v>
      </c>
      <c r="C136" s="2">
        <v>51.117</v>
      </c>
      <c r="D136" s="2">
        <v>1662.2</v>
      </c>
      <c r="E136" s="2">
        <v>491</v>
      </c>
      <c r="F136" s="2">
        <v>99637</v>
      </c>
      <c r="G136" s="2">
        <f t="shared" si="34"/>
        <v>83.90272245753792</v>
      </c>
      <c r="H136" s="2">
        <v>13.576666666666666</v>
      </c>
      <c r="I136" s="2">
        <v>166054.66666666666</v>
      </c>
      <c r="J136" s="2">
        <f t="shared" si="35"/>
        <v>0.8602784104940137</v>
      </c>
      <c r="K136" s="2">
        <v>102.6</v>
      </c>
      <c r="L136" s="2">
        <v>50.8</v>
      </c>
      <c r="M136" s="1"/>
      <c r="N136" s="3">
        <f t="shared" si="36"/>
        <v>363.22793912099877</v>
      </c>
      <c r="O136" s="3">
        <f t="shared" si="37"/>
        <v>241.28262138855825</v>
      </c>
      <c r="P136" s="3">
        <f t="shared" si="38"/>
        <v>870.780925037277</v>
      </c>
      <c r="Q136" s="3">
        <f t="shared" si="39"/>
        <v>460.5825017525913</v>
      </c>
      <c r="R136" s="3">
        <f t="shared" si="42"/>
        <v>1.9796758424382332</v>
      </c>
      <c r="S136" s="3">
        <f t="shared" si="40"/>
        <v>-0.6220768316775647</v>
      </c>
      <c r="T136" s="3">
        <f t="shared" si="41"/>
        <v>3.3941666666666666</v>
      </c>
      <c r="U136" s="1"/>
      <c r="V136" s="1">
        <f t="shared" si="33"/>
        <v>130</v>
      </c>
      <c r="W136" s="4">
        <f t="shared" si="43"/>
        <v>0.1621481548939414</v>
      </c>
      <c r="X136" s="4">
        <f t="shared" si="44"/>
        <v>-1.410598806556294</v>
      </c>
      <c r="Y136" s="4">
        <f t="shared" si="45"/>
        <v>-0.22343934279638233</v>
      </c>
      <c r="Z136" s="4">
        <f t="shared" si="46"/>
        <v>460.5825017525913</v>
      </c>
      <c r="AA136" s="4">
        <f t="shared" si="47"/>
        <v>1.9796758424382332</v>
      </c>
      <c r="AB136" s="4">
        <f t="shared" si="48"/>
        <v>0.4108762429172066</v>
      </c>
      <c r="AC136" s="4">
        <f t="shared" si="49"/>
        <v>3.3941666666666666</v>
      </c>
    </row>
    <row r="137" spans="1:29" ht="12.75">
      <c r="A137" s="1">
        <v>1980.1</v>
      </c>
      <c r="B137" s="2">
        <v>5221.253</v>
      </c>
      <c r="C137" s="2">
        <v>52.195</v>
      </c>
      <c r="D137" s="2">
        <v>1709.1</v>
      </c>
      <c r="E137" s="2">
        <v>495.3</v>
      </c>
      <c r="F137" s="2">
        <v>99862.33333333333</v>
      </c>
      <c r="G137" s="2">
        <f t="shared" si="34"/>
        <v>84.09247204982891</v>
      </c>
      <c r="H137" s="2">
        <v>15.046666666666667</v>
      </c>
      <c r="I137" s="2">
        <v>166762.33333333334</v>
      </c>
      <c r="J137" s="2">
        <f t="shared" si="35"/>
        <v>0.8639446149276516</v>
      </c>
      <c r="K137" s="2">
        <v>102.1</v>
      </c>
      <c r="L137" s="2">
        <v>52.3</v>
      </c>
      <c r="M137" s="1"/>
      <c r="N137" s="3">
        <f t="shared" si="36"/>
        <v>363.4982105619966</v>
      </c>
      <c r="O137" s="3">
        <f t="shared" si="37"/>
        <v>239.64235500596988</v>
      </c>
      <c r="P137" s="3">
        <f t="shared" si="38"/>
        <v>870.6739305712043</v>
      </c>
      <c r="Q137" s="3">
        <f t="shared" si="39"/>
        <v>459.89462055881296</v>
      </c>
      <c r="R137" s="3">
        <f t="shared" si="42"/>
        <v>2.0869581959049643</v>
      </c>
      <c r="S137" s="3">
        <f t="shared" si="40"/>
        <v>0.20096662106153396</v>
      </c>
      <c r="T137" s="3">
        <f t="shared" si="41"/>
        <v>3.7616666666666667</v>
      </c>
      <c r="U137" s="1"/>
      <c r="V137" s="1">
        <f aca="true" t="shared" si="50" ref="V137:V200">V136+1</f>
        <v>131</v>
      </c>
      <c r="W137" s="4">
        <f t="shared" si="43"/>
        <v>0.2702714409978171</v>
      </c>
      <c r="X137" s="4">
        <f t="shared" si="44"/>
        <v>-1.6402663825883792</v>
      </c>
      <c r="Y137" s="4">
        <f t="shared" si="45"/>
        <v>-0.10699446607270602</v>
      </c>
      <c r="Z137" s="4">
        <f t="shared" si="46"/>
        <v>459.89462055881296</v>
      </c>
      <c r="AA137" s="4">
        <f t="shared" si="47"/>
        <v>2.0869581959049643</v>
      </c>
      <c r="AB137" s="4">
        <f t="shared" si="48"/>
        <v>0.8230434527390986</v>
      </c>
      <c r="AC137" s="4">
        <f t="shared" si="49"/>
        <v>3.7616666666666667</v>
      </c>
    </row>
    <row r="138" spans="1:29" ht="12.75">
      <c r="A138" s="1">
        <v>1980.2</v>
      </c>
      <c r="B138" s="2">
        <v>5115.917</v>
      </c>
      <c r="C138" s="2">
        <v>53.349</v>
      </c>
      <c r="D138" s="2">
        <v>1711.2</v>
      </c>
      <c r="E138" s="2">
        <v>462.7</v>
      </c>
      <c r="F138" s="2">
        <v>98953.33333333333</v>
      </c>
      <c r="G138" s="2">
        <f t="shared" si="34"/>
        <v>83.3270177034124</v>
      </c>
      <c r="H138" s="2">
        <v>12.686666666666667</v>
      </c>
      <c r="I138" s="2">
        <v>167415.66666666666</v>
      </c>
      <c r="J138" s="2">
        <f t="shared" si="35"/>
        <v>0.8673293349888528</v>
      </c>
      <c r="K138" s="2">
        <v>101.3</v>
      </c>
      <c r="L138" s="2">
        <v>53.7</v>
      </c>
      <c r="M138" s="1"/>
      <c r="N138" s="3">
        <f t="shared" si="36"/>
        <v>361.0431442855286</v>
      </c>
      <c r="O138" s="3">
        <f t="shared" si="37"/>
        <v>230.25601810000444</v>
      </c>
      <c r="P138" s="3">
        <f t="shared" si="38"/>
        <v>868.2448457471656</v>
      </c>
      <c r="Q138" s="3">
        <f t="shared" si="39"/>
        <v>457.8025582546333</v>
      </c>
      <c r="R138" s="3">
        <f t="shared" si="42"/>
        <v>2.186852856937138</v>
      </c>
      <c r="S138" s="3">
        <f t="shared" si="40"/>
        <v>0.655776808518586</v>
      </c>
      <c r="T138" s="3">
        <f t="shared" si="41"/>
        <v>3.171666666666667</v>
      </c>
      <c r="U138" s="1"/>
      <c r="V138" s="1">
        <f t="shared" si="50"/>
        <v>132</v>
      </c>
      <c r="W138" s="4">
        <f t="shared" si="43"/>
        <v>-2.45506627646796</v>
      </c>
      <c r="X138" s="4">
        <f t="shared" si="44"/>
        <v>-9.386336905965436</v>
      </c>
      <c r="Y138" s="4">
        <f t="shared" si="45"/>
        <v>-2.429084824038682</v>
      </c>
      <c r="Z138" s="4">
        <f t="shared" si="46"/>
        <v>457.8025582546333</v>
      </c>
      <c r="AA138" s="4">
        <f t="shared" si="47"/>
        <v>2.186852856937138</v>
      </c>
      <c r="AB138" s="4">
        <f t="shared" si="48"/>
        <v>0.45481018745705204</v>
      </c>
      <c r="AC138" s="4">
        <f t="shared" si="49"/>
        <v>3.171666666666667</v>
      </c>
    </row>
    <row r="139" spans="1:29" ht="12.75">
      <c r="A139" s="1">
        <v>1980.3</v>
      </c>
      <c r="B139" s="2">
        <v>5107.376</v>
      </c>
      <c r="C139" s="2">
        <v>54.56</v>
      </c>
      <c r="D139" s="2">
        <v>1770.1</v>
      </c>
      <c r="E139" s="2">
        <v>477.3</v>
      </c>
      <c r="F139" s="2">
        <v>98899</v>
      </c>
      <c r="G139" s="2">
        <f t="shared" si="34"/>
        <v>83.28126447331857</v>
      </c>
      <c r="H139" s="2">
        <v>9.836666666666666</v>
      </c>
      <c r="I139" s="2">
        <v>168110.66666666666</v>
      </c>
      <c r="J139" s="2">
        <f t="shared" si="35"/>
        <v>0.8709299172988552</v>
      </c>
      <c r="K139" s="2">
        <v>101.2</v>
      </c>
      <c r="L139" s="2">
        <v>55.1</v>
      </c>
      <c r="M139" s="1"/>
      <c r="N139" s="3">
        <f t="shared" si="36"/>
        <v>361.76840753222564</v>
      </c>
      <c r="O139" s="3">
        <f t="shared" si="37"/>
        <v>230.7037978186996</v>
      </c>
      <c r="P139" s="3">
        <f t="shared" si="38"/>
        <v>867.6634816084897</v>
      </c>
      <c r="Q139" s="3">
        <f t="shared" si="39"/>
        <v>457.234594616427</v>
      </c>
      <c r="R139" s="3">
        <f t="shared" si="42"/>
        <v>2.2445780105573743</v>
      </c>
      <c r="S139" s="3">
        <f t="shared" si="40"/>
        <v>0.9848702623662026</v>
      </c>
      <c r="T139" s="3">
        <f t="shared" si="41"/>
        <v>2.4591666666666665</v>
      </c>
      <c r="U139" s="1"/>
      <c r="V139" s="1">
        <f t="shared" si="50"/>
        <v>133</v>
      </c>
      <c r="W139" s="4">
        <f t="shared" si="43"/>
        <v>0.7252632466970113</v>
      </c>
      <c r="X139" s="4">
        <f t="shared" si="44"/>
        <v>0.4477797186951591</v>
      </c>
      <c r="Y139" s="4">
        <f t="shared" si="45"/>
        <v>-0.5813641386758945</v>
      </c>
      <c r="Z139" s="4">
        <f t="shared" si="46"/>
        <v>457.234594616427</v>
      </c>
      <c r="AA139" s="4">
        <f t="shared" si="47"/>
        <v>2.2445780105573743</v>
      </c>
      <c r="AB139" s="4">
        <f t="shared" si="48"/>
        <v>0.32909345384761657</v>
      </c>
      <c r="AC139" s="4">
        <f t="shared" si="49"/>
        <v>2.4591666666666665</v>
      </c>
    </row>
    <row r="140" spans="1:29" ht="12.75">
      <c r="A140" s="1">
        <v>1980.4</v>
      </c>
      <c r="B140" s="2">
        <v>5202.11</v>
      </c>
      <c r="C140" s="2">
        <v>56.071</v>
      </c>
      <c r="D140" s="2">
        <v>1838.1</v>
      </c>
      <c r="E140" s="2">
        <v>507</v>
      </c>
      <c r="F140" s="2">
        <v>99498.66666666667</v>
      </c>
      <c r="G140" s="2">
        <f t="shared" si="34"/>
        <v>83.78623417232969</v>
      </c>
      <c r="H140" s="2">
        <v>15.853333333333333</v>
      </c>
      <c r="I140" s="2">
        <v>168693.66666666666</v>
      </c>
      <c r="J140" s="2">
        <f t="shared" si="35"/>
        <v>0.8739502618840802</v>
      </c>
      <c r="K140" s="2">
        <v>101.5</v>
      </c>
      <c r="L140" s="2">
        <v>56.6</v>
      </c>
      <c r="M140" s="1"/>
      <c r="N140" s="3">
        <f t="shared" si="36"/>
        <v>362.4600777119289</v>
      </c>
      <c r="O140" s="3">
        <f t="shared" si="37"/>
        <v>233.66240723107535</v>
      </c>
      <c r="P140" s="3">
        <f t="shared" si="38"/>
        <v>869.1551405043624</v>
      </c>
      <c r="Q140" s="3">
        <f t="shared" si="39"/>
        <v>457.78891500134665</v>
      </c>
      <c r="R140" s="3">
        <f t="shared" si="42"/>
        <v>2.7317731290630753</v>
      </c>
      <c r="S140" s="3">
        <f t="shared" si="40"/>
        <v>0.9390240383299677</v>
      </c>
      <c r="T140" s="3">
        <f t="shared" si="41"/>
        <v>3.9633333333333334</v>
      </c>
      <c r="U140" s="1"/>
      <c r="V140" s="1">
        <f t="shared" si="50"/>
        <v>134</v>
      </c>
      <c r="W140" s="4">
        <f t="shared" si="43"/>
        <v>0.6916701797032374</v>
      </c>
      <c r="X140" s="4">
        <f t="shared" si="44"/>
        <v>2.9586094123757505</v>
      </c>
      <c r="Y140" s="4">
        <f t="shared" si="45"/>
        <v>1.4916588958726607</v>
      </c>
      <c r="Z140" s="4">
        <f t="shared" si="46"/>
        <v>457.78891500134665</v>
      </c>
      <c r="AA140" s="4">
        <f t="shared" si="47"/>
        <v>2.7317731290630753</v>
      </c>
      <c r="AB140" s="4">
        <f t="shared" si="48"/>
        <v>-0.04584622403623484</v>
      </c>
      <c r="AC140" s="4">
        <f t="shared" si="49"/>
        <v>3.9633333333333334</v>
      </c>
    </row>
    <row r="141" spans="1:29" ht="12.75">
      <c r="A141" s="1">
        <v>1981.1</v>
      </c>
      <c r="B141" s="2">
        <v>5307.544</v>
      </c>
      <c r="C141" s="2">
        <v>57.517</v>
      </c>
      <c r="D141" s="2">
        <v>1893.7</v>
      </c>
      <c r="E141" s="2">
        <v>524.4</v>
      </c>
      <c r="F141" s="2">
        <v>100239</v>
      </c>
      <c r="G141" s="2">
        <f t="shared" si="34"/>
        <v>84.4096570191911</v>
      </c>
      <c r="H141" s="2">
        <v>16.57</v>
      </c>
      <c r="I141" s="2">
        <v>169279</v>
      </c>
      <c r="J141" s="2">
        <f t="shared" si="35"/>
        <v>0.876982694755238</v>
      </c>
      <c r="K141" s="2">
        <v>101.6</v>
      </c>
      <c r="L141" s="2">
        <v>58.1</v>
      </c>
      <c r="M141" s="1"/>
      <c r="N141" s="3">
        <f t="shared" si="36"/>
        <v>362.5475329112911</v>
      </c>
      <c r="O141" s="3">
        <f t="shared" si="37"/>
        <v>234.14422147335964</v>
      </c>
      <c r="P141" s="3">
        <f t="shared" si="38"/>
        <v>870.8152502823266</v>
      </c>
      <c r="Q141" s="3">
        <f t="shared" si="39"/>
        <v>458.28231829962124</v>
      </c>
      <c r="R141" s="3">
        <f t="shared" si="42"/>
        <v>2.5461811454889016</v>
      </c>
      <c r="S141" s="3">
        <f t="shared" si="40"/>
        <v>1.008510757713933</v>
      </c>
      <c r="T141" s="3">
        <f t="shared" si="41"/>
        <v>4.1425</v>
      </c>
      <c r="U141" s="1"/>
      <c r="V141" s="1">
        <f t="shared" si="50"/>
        <v>135</v>
      </c>
      <c r="W141" s="4">
        <f t="shared" si="43"/>
        <v>0.087455199362239</v>
      </c>
      <c r="X141" s="4">
        <f t="shared" si="44"/>
        <v>0.4818142422842868</v>
      </c>
      <c r="Y141" s="4">
        <f t="shared" si="45"/>
        <v>1.6601097779641805</v>
      </c>
      <c r="Z141" s="4">
        <f t="shared" si="46"/>
        <v>458.28231829962124</v>
      </c>
      <c r="AA141" s="4">
        <f t="shared" si="47"/>
        <v>2.5461811454889016</v>
      </c>
      <c r="AB141" s="4">
        <f t="shared" si="48"/>
        <v>0.06948671938396522</v>
      </c>
      <c r="AC141" s="4">
        <f t="shared" si="49"/>
        <v>4.1425</v>
      </c>
    </row>
    <row r="142" spans="1:29" ht="12.75">
      <c r="A142" s="1">
        <v>1981.2</v>
      </c>
      <c r="B142" s="2">
        <v>5266.117</v>
      </c>
      <c r="C142" s="2">
        <v>58.598</v>
      </c>
      <c r="D142" s="2">
        <v>1925.5</v>
      </c>
      <c r="E142" s="2">
        <v>539.7</v>
      </c>
      <c r="F142" s="2">
        <v>100800.66666666667</v>
      </c>
      <c r="G142" s="2">
        <f t="shared" si="34"/>
        <v>84.88262752660283</v>
      </c>
      <c r="H142" s="2">
        <v>17.78</v>
      </c>
      <c r="I142" s="2">
        <v>169837.33333333334</v>
      </c>
      <c r="J142" s="2">
        <f t="shared" si="35"/>
        <v>0.8798752488891729</v>
      </c>
      <c r="K142" s="2">
        <v>101.2</v>
      </c>
      <c r="L142" s="2">
        <v>59.1</v>
      </c>
      <c r="M142" s="1"/>
      <c r="N142" s="3">
        <f t="shared" si="36"/>
        <v>362.02155311323565</v>
      </c>
      <c r="O142" s="3">
        <f t="shared" si="37"/>
        <v>234.82880075019898</v>
      </c>
      <c r="P142" s="3">
        <f t="shared" si="38"/>
        <v>869.7023701996812</v>
      </c>
      <c r="Q142" s="3">
        <f t="shared" si="39"/>
        <v>458.1173164656935</v>
      </c>
      <c r="R142" s="3">
        <f t="shared" si="42"/>
        <v>1.8620010026975997</v>
      </c>
      <c r="S142" s="3">
        <f t="shared" si="40"/>
        <v>0.8530358104349548</v>
      </c>
      <c r="T142" s="3">
        <f t="shared" si="41"/>
        <v>4.445</v>
      </c>
      <c r="U142" s="1"/>
      <c r="V142" s="1">
        <f t="shared" si="50"/>
        <v>136</v>
      </c>
      <c r="W142" s="4">
        <f t="shared" si="43"/>
        <v>-0.5259797980554595</v>
      </c>
      <c r="X142" s="4">
        <f t="shared" si="44"/>
        <v>0.6845792768393437</v>
      </c>
      <c r="Y142" s="4">
        <f t="shared" si="45"/>
        <v>-1.112880082645347</v>
      </c>
      <c r="Z142" s="4">
        <f t="shared" si="46"/>
        <v>458.1173164656935</v>
      </c>
      <c r="AA142" s="4">
        <f t="shared" si="47"/>
        <v>1.8620010026975997</v>
      </c>
      <c r="AB142" s="4">
        <f t="shared" si="48"/>
        <v>-0.15547494727897815</v>
      </c>
      <c r="AC142" s="4">
        <f t="shared" si="49"/>
        <v>4.445</v>
      </c>
    </row>
    <row r="143" spans="1:29" ht="12.75">
      <c r="A143" s="1">
        <v>1981.3</v>
      </c>
      <c r="B143" s="2">
        <v>5329.829</v>
      </c>
      <c r="C143" s="2">
        <v>59.641</v>
      </c>
      <c r="D143" s="2">
        <v>1965.1</v>
      </c>
      <c r="E143" s="2">
        <v>548.8</v>
      </c>
      <c r="F143" s="2">
        <v>100482</v>
      </c>
      <c r="G143" s="2">
        <f t="shared" si="34"/>
        <v>84.61428342862916</v>
      </c>
      <c r="H143" s="2">
        <v>17.576666666666664</v>
      </c>
      <c r="I143" s="2">
        <v>170412.66666666666</v>
      </c>
      <c r="J143" s="2">
        <f t="shared" si="35"/>
        <v>0.8828558748206183</v>
      </c>
      <c r="K143" s="2">
        <v>100.8</v>
      </c>
      <c r="L143" s="2">
        <v>60.4</v>
      </c>
      <c r="M143" s="1"/>
      <c r="N143" s="3">
        <f t="shared" si="36"/>
        <v>361.95484704415355</v>
      </c>
      <c r="O143" s="3">
        <f t="shared" si="37"/>
        <v>234.3984133259489</v>
      </c>
      <c r="P143" s="3">
        <f t="shared" si="38"/>
        <v>870.5667747967711</v>
      </c>
      <c r="Q143" s="3">
        <f t="shared" si="39"/>
        <v>457.0664570738198</v>
      </c>
      <c r="R143" s="3">
        <f t="shared" si="42"/>
        <v>1.7642690718554732</v>
      </c>
      <c r="S143" s="3">
        <f t="shared" si="40"/>
        <v>1.2645847914512354</v>
      </c>
      <c r="T143" s="3">
        <f t="shared" si="41"/>
        <v>4.394166666666666</v>
      </c>
      <c r="U143" s="1"/>
      <c r="V143" s="1">
        <f t="shared" si="50"/>
        <v>137</v>
      </c>
      <c r="W143" s="4">
        <f t="shared" si="43"/>
        <v>-0.06670606908210175</v>
      </c>
      <c r="X143" s="4">
        <f t="shared" si="44"/>
        <v>-0.43038742425008536</v>
      </c>
      <c r="Y143" s="4">
        <f t="shared" si="45"/>
        <v>0.8644045970899015</v>
      </c>
      <c r="Z143" s="4">
        <f t="shared" si="46"/>
        <v>457.0664570738198</v>
      </c>
      <c r="AA143" s="4">
        <f t="shared" si="47"/>
        <v>1.7642690718554732</v>
      </c>
      <c r="AB143" s="4">
        <f t="shared" si="48"/>
        <v>0.41154898101628057</v>
      </c>
      <c r="AC143" s="4">
        <f t="shared" si="49"/>
        <v>4.394166666666666</v>
      </c>
    </row>
    <row r="144" spans="1:29" ht="12.75">
      <c r="A144" s="1">
        <v>1981.4</v>
      </c>
      <c r="B144" s="2">
        <v>5263.368</v>
      </c>
      <c r="C144" s="2">
        <v>60.729</v>
      </c>
      <c r="D144" s="2">
        <v>1979.9</v>
      </c>
      <c r="E144" s="2">
        <v>557.4</v>
      </c>
      <c r="F144" s="2">
        <v>100076.66666666667</v>
      </c>
      <c r="G144" s="2">
        <f t="shared" si="34"/>
        <v>84.27295871823588</v>
      </c>
      <c r="H144" s="2">
        <v>13.586666666666666</v>
      </c>
      <c r="I144" s="2">
        <v>170990.33333333334</v>
      </c>
      <c r="J144" s="2">
        <f t="shared" si="35"/>
        <v>0.8858485890379969</v>
      </c>
      <c r="K144" s="2">
        <v>101</v>
      </c>
      <c r="L144" s="2">
        <v>61.3</v>
      </c>
      <c r="M144" s="1"/>
      <c r="N144" s="3">
        <f t="shared" si="36"/>
        <v>360.5589509629624</v>
      </c>
      <c r="O144" s="3">
        <f t="shared" si="37"/>
        <v>233.80710073148188</v>
      </c>
      <c r="P144" s="3">
        <f t="shared" si="38"/>
        <v>868.9735640721526</v>
      </c>
      <c r="Q144" s="3">
        <f t="shared" si="39"/>
        <v>456.52206057182354</v>
      </c>
      <c r="R144" s="3">
        <f t="shared" si="42"/>
        <v>1.8078086421292383</v>
      </c>
      <c r="S144" s="3">
        <f t="shared" si="40"/>
        <v>0.9358499494615792</v>
      </c>
      <c r="T144" s="3">
        <f t="shared" si="41"/>
        <v>3.3966666666666665</v>
      </c>
      <c r="U144" s="1"/>
      <c r="V144" s="1">
        <f t="shared" si="50"/>
        <v>138</v>
      </c>
      <c r="W144" s="4">
        <f t="shared" si="43"/>
        <v>-1.3958960811911538</v>
      </c>
      <c r="X144" s="4">
        <f t="shared" si="44"/>
        <v>-0.5913125944670128</v>
      </c>
      <c r="Y144" s="4">
        <f t="shared" si="45"/>
        <v>-1.5932107246185296</v>
      </c>
      <c r="Z144" s="4">
        <f t="shared" si="46"/>
        <v>456.52206057182354</v>
      </c>
      <c r="AA144" s="4">
        <f t="shared" si="47"/>
        <v>1.8078086421292383</v>
      </c>
      <c r="AB144" s="4">
        <f t="shared" si="48"/>
        <v>-0.3287348419896562</v>
      </c>
      <c r="AC144" s="4">
        <f t="shared" si="49"/>
        <v>3.3966666666666665</v>
      </c>
    </row>
    <row r="145" spans="1:29" ht="12.75">
      <c r="A145" s="1">
        <v>1982.1</v>
      </c>
      <c r="B145" s="2">
        <v>5177.077</v>
      </c>
      <c r="C145" s="2">
        <v>61.555</v>
      </c>
      <c r="D145" s="2">
        <v>2018</v>
      </c>
      <c r="E145" s="2">
        <v>547.9</v>
      </c>
      <c r="F145" s="2">
        <v>99708.66666666667</v>
      </c>
      <c r="G145" s="2">
        <f t="shared" si="34"/>
        <v>83.96307181011568</v>
      </c>
      <c r="H145" s="2">
        <v>14.226666666666667</v>
      </c>
      <c r="I145" s="2">
        <v>171497</v>
      </c>
      <c r="J145" s="2">
        <f t="shared" si="35"/>
        <v>0.8884734739834182</v>
      </c>
      <c r="K145" s="2">
        <v>100.1</v>
      </c>
      <c r="L145" s="2">
        <v>62.9</v>
      </c>
      <c r="M145" s="1"/>
      <c r="N145" s="3">
        <f t="shared" si="36"/>
        <v>360.8181603477214</v>
      </c>
      <c r="O145" s="3">
        <f t="shared" si="37"/>
        <v>230.441219110803</v>
      </c>
      <c r="P145" s="3">
        <f t="shared" si="38"/>
        <v>867.0246376933379</v>
      </c>
      <c r="Q145" s="3">
        <f t="shared" si="39"/>
        <v>454.96270678697107</v>
      </c>
      <c r="R145" s="3">
        <f t="shared" si="42"/>
        <v>1.350974065202859</v>
      </c>
      <c r="S145" s="3">
        <f t="shared" si="40"/>
        <v>2.1615079606816554</v>
      </c>
      <c r="T145" s="3">
        <f t="shared" si="41"/>
        <v>3.5566666666666666</v>
      </c>
      <c r="U145" s="1"/>
      <c r="V145" s="1">
        <f t="shared" si="50"/>
        <v>139</v>
      </c>
      <c r="W145" s="4">
        <f t="shared" si="43"/>
        <v>0.25920938475900357</v>
      </c>
      <c r="X145" s="4">
        <f t="shared" si="44"/>
        <v>-3.3658816206788913</v>
      </c>
      <c r="Y145" s="4">
        <f t="shared" si="45"/>
        <v>-1.94892637881469</v>
      </c>
      <c r="Z145" s="4">
        <f t="shared" si="46"/>
        <v>454.96270678697107</v>
      </c>
      <c r="AA145" s="4">
        <f t="shared" si="47"/>
        <v>1.350974065202859</v>
      </c>
      <c r="AB145" s="4">
        <f t="shared" si="48"/>
        <v>1.2256580112200761</v>
      </c>
      <c r="AC145" s="4">
        <f t="shared" si="49"/>
        <v>3.5566666666666666</v>
      </c>
    </row>
    <row r="146" spans="1:29" ht="12.75">
      <c r="A146" s="1">
        <v>1982.2</v>
      </c>
      <c r="B146" s="2">
        <v>5204.859</v>
      </c>
      <c r="C146" s="2">
        <v>62.302</v>
      </c>
      <c r="D146" s="2">
        <v>2044.4</v>
      </c>
      <c r="E146" s="2">
        <v>535</v>
      </c>
      <c r="F146" s="2">
        <v>99745</v>
      </c>
      <c r="G146" s="2">
        <f t="shared" si="34"/>
        <v>83.99366752839929</v>
      </c>
      <c r="H146" s="2">
        <v>14.513333333333334</v>
      </c>
      <c r="I146" s="2">
        <v>172020</v>
      </c>
      <c r="J146" s="2">
        <f t="shared" si="35"/>
        <v>0.8911829769303697</v>
      </c>
      <c r="K146" s="2">
        <v>100.8</v>
      </c>
      <c r="L146" s="2">
        <v>63.4</v>
      </c>
      <c r="M146" s="1"/>
      <c r="N146" s="3">
        <f t="shared" si="36"/>
        <v>360.6071610168796</v>
      </c>
      <c r="O146" s="3">
        <f t="shared" si="37"/>
        <v>226.54787301706781</v>
      </c>
      <c r="P146" s="3">
        <f t="shared" si="38"/>
        <v>867.25534026265</v>
      </c>
      <c r="Q146" s="3">
        <f t="shared" si="39"/>
        <v>455.3915090365635</v>
      </c>
      <c r="R146" s="3">
        <f t="shared" si="42"/>
        <v>1.2062443907280063</v>
      </c>
      <c r="S146" s="3">
        <f t="shared" si="40"/>
        <v>1.7470333436322423</v>
      </c>
      <c r="T146" s="3">
        <f t="shared" si="41"/>
        <v>3.6283333333333334</v>
      </c>
      <c r="U146" s="1"/>
      <c r="V146" s="1">
        <f t="shared" si="50"/>
        <v>140</v>
      </c>
      <c r="W146" s="4">
        <f t="shared" si="43"/>
        <v>-0.21099933084178701</v>
      </c>
      <c r="X146" s="4">
        <f t="shared" si="44"/>
        <v>-3.8933460937351754</v>
      </c>
      <c r="Y146" s="4">
        <f t="shared" si="45"/>
        <v>0.23070256931202948</v>
      </c>
      <c r="Z146" s="4">
        <f t="shared" si="46"/>
        <v>455.3915090365635</v>
      </c>
      <c r="AA146" s="4">
        <f t="shared" si="47"/>
        <v>1.2062443907280063</v>
      </c>
      <c r="AB146" s="4">
        <f t="shared" si="48"/>
        <v>-0.41447461704941313</v>
      </c>
      <c r="AC146" s="4">
        <f t="shared" si="49"/>
        <v>3.6283333333333334</v>
      </c>
    </row>
    <row r="147" spans="1:29" ht="12.75">
      <c r="A147" s="1">
        <v>1982.3</v>
      </c>
      <c r="B147" s="2">
        <v>5185.225</v>
      </c>
      <c r="C147" s="2">
        <v>63.182</v>
      </c>
      <c r="D147" s="2">
        <v>2092.4</v>
      </c>
      <c r="E147" s="2">
        <v>522.9</v>
      </c>
      <c r="F147" s="2">
        <v>99543.33333333333</v>
      </c>
      <c r="G147" s="2">
        <f t="shared" si="34"/>
        <v>83.8238472571921</v>
      </c>
      <c r="H147" s="2">
        <v>11.006666666666668</v>
      </c>
      <c r="I147" s="2">
        <v>172521.66666666666</v>
      </c>
      <c r="J147" s="2">
        <f t="shared" si="35"/>
        <v>0.8937819584059349</v>
      </c>
      <c r="K147" s="2">
        <v>100.8</v>
      </c>
      <c r="L147" s="2">
        <v>64.4</v>
      </c>
      <c r="M147" s="1"/>
      <c r="N147" s="3">
        <f t="shared" si="36"/>
        <v>361.23409889925523</v>
      </c>
      <c r="O147" s="3">
        <f t="shared" si="37"/>
        <v>222.56642186901817</v>
      </c>
      <c r="P147" s="3">
        <f t="shared" si="38"/>
        <v>866.586194208528</v>
      </c>
      <c r="Q147" s="3">
        <f t="shared" si="39"/>
        <v>454.89791380849283</v>
      </c>
      <c r="R147" s="3">
        <f t="shared" si="42"/>
        <v>1.4025922453264172</v>
      </c>
      <c r="S147" s="3">
        <f t="shared" si="40"/>
        <v>1.9094182650185265</v>
      </c>
      <c r="T147" s="3">
        <f t="shared" si="41"/>
        <v>2.751666666666667</v>
      </c>
      <c r="U147" s="1"/>
      <c r="V147" s="1">
        <f t="shared" si="50"/>
        <v>141</v>
      </c>
      <c r="W147" s="4">
        <f t="shared" si="43"/>
        <v>0.6269378823756142</v>
      </c>
      <c r="X147" s="4">
        <f t="shared" si="44"/>
        <v>-3.9814511480496435</v>
      </c>
      <c r="Y147" s="4">
        <f t="shared" si="45"/>
        <v>-0.6691460541219385</v>
      </c>
      <c r="Z147" s="4">
        <f t="shared" si="46"/>
        <v>454.89791380849283</v>
      </c>
      <c r="AA147" s="4">
        <f t="shared" si="47"/>
        <v>1.4025922453264172</v>
      </c>
      <c r="AB147" s="4">
        <f t="shared" si="48"/>
        <v>0.16238492138628424</v>
      </c>
      <c r="AC147" s="4">
        <f t="shared" si="49"/>
        <v>2.751666666666667</v>
      </c>
    </row>
    <row r="148" spans="1:29" ht="12.75">
      <c r="A148" s="1">
        <v>1982.4</v>
      </c>
      <c r="B148" s="2">
        <v>5189.839</v>
      </c>
      <c r="C148" s="2">
        <v>63.863</v>
      </c>
      <c r="D148" s="2">
        <v>2154.2</v>
      </c>
      <c r="E148" s="2">
        <v>522.8</v>
      </c>
      <c r="F148" s="2">
        <v>99119.66666666667</v>
      </c>
      <c r="G148" s="2">
        <f t="shared" si="34"/>
        <v>83.46708434032544</v>
      </c>
      <c r="H148" s="2">
        <v>9.286666666666667</v>
      </c>
      <c r="I148" s="2">
        <v>173046</v>
      </c>
      <c r="J148" s="2">
        <f t="shared" si="35"/>
        <v>0.896498368944848</v>
      </c>
      <c r="K148" s="2">
        <v>100.8</v>
      </c>
      <c r="L148" s="2">
        <v>65.2</v>
      </c>
      <c r="M148" s="1"/>
      <c r="N148" s="3">
        <f t="shared" si="36"/>
        <v>362.7693345266987</v>
      </c>
      <c r="O148" s="3">
        <f t="shared" si="37"/>
        <v>221.1717623100384</v>
      </c>
      <c r="P148" s="3">
        <f t="shared" si="38"/>
        <v>866.3716759781553</v>
      </c>
      <c r="Q148" s="3">
        <f t="shared" si="39"/>
        <v>454.1679329569263</v>
      </c>
      <c r="R148" s="3">
        <f t="shared" si="42"/>
        <v>1.072071348695136</v>
      </c>
      <c r="S148" s="3">
        <f t="shared" si="40"/>
        <v>2.0719304985533595</v>
      </c>
      <c r="T148" s="3">
        <f t="shared" si="41"/>
        <v>2.3216666666666668</v>
      </c>
      <c r="U148" s="1"/>
      <c r="V148" s="1">
        <f t="shared" si="50"/>
        <v>142</v>
      </c>
      <c r="W148" s="4">
        <f t="shared" si="43"/>
        <v>1.5352356274434555</v>
      </c>
      <c r="X148" s="4">
        <f t="shared" si="44"/>
        <v>-1.3946595589797823</v>
      </c>
      <c r="Y148" s="4">
        <f t="shared" si="45"/>
        <v>-0.21451823037273243</v>
      </c>
      <c r="Z148" s="4">
        <f t="shared" si="46"/>
        <v>454.1679329569263</v>
      </c>
      <c r="AA148" s="4">
        <f t="shared" si="47"/>
        <v>1.072071348695136</v>
      </c>
      <c r="AB148" s="4">
        <f t="shared" si="48"/>
        <v>0.16251223353483302</v>
      </c>
      <c r="AC148" s="4">
        <f t="shared" si="49"/>
        <v>2.3216666666666668</v>
      </c>
    </row>
    <row r="149" spans="1:29" ht="12.75">
      <c r="A149" s="1">
        <v>1983.1</v>
      </c>
      <c r="B149" s="2">
        <v>5253.845</v>
      </c>
      <c r="C149" s="2">
        <v>64.388</v>
      </c>
      <c r="D149" s="2">
        <v>2194.1</v>
      </c>
      <c r="E149" s="2">
        <v>531.7</v>
      </c>
      <c r="F149" s="2">
        <v>99143</v>
      </c>
      <c r="G149" s="2">
        <f t="shared" si="34"/>
        <v>83.4867329667461</v>
      </c>
      <c r="H149" s="2">
        <v>8.653333333333332</v>
      </c>
      <c r="I149" s="2">
        <v>173505</v>
      </c>
      <c r="J149" s="2">
        <f t="shared" si="35"/>
        <v>0.8988763074776409</v>
      </c>
      <c r="K149" s="2">
        <v>101.1</v>
      </c>
      <c r="L149" s="2">
        <v>65.9</v>
      </c>
      <c r="M149" s="1"/>
      <c r="N149" s="3">
        <f t="shared" si="36"/>
        <v>363.52097812933096</v>
      </c>
      <c r="O149" s="3">
        <f t="shared" si="37"/>
        <v>221.77619831556984</v>
      </c>
      <c r="P149" s="3">
        <f t="shared" si="38"/>
        <v>867.3325311467382</v>
      </c>
      <c r="Q149" s="3">
        <f t="shared" si="39"/>
        <v>454.22375156349204</v>
      </c>
      <c r="R149" s="3">
        <f t="shared" si="42"/>
        <v>0.8187116396909389</v>
      </c>
      <c r="S149" s="3">
        <f t="shared" si="40"/>
        <v>2.321116116447844</v>
      </c>
      <c r="T149" s="3">
        <f t="shared" si="41"/>
        <v>2.163333333333333</v>
      </c>
      <c r="U149" s="1"/>
      <c r="V149" s="1">
        <f t="shared" si="50"/>
        <v>143</v>
      </c>
      <c r="W149" s="4">
        <f t="shared" si="43"/>
        <v>0.7516436026322708</v>
      </c>
      <c r="X149" s="4">
        <f t="shared" si="44"/>
        <v>0.6044360055314542</v>
      </c>
      <c r="Y149" s="4">
        <f t="shared" si="45"/>
        <v>0.9608551685829525</v>
      </c>
      <c r="Z149" s="4">
        <f t="shared" si="46"/>
        <v>454.22375156349204</v>
      </c>
      <c r="AA149" s="4">
        <f t="shared" si="47"/>
        <v>0.8187116396909389</v>
      </c>
      <c r="AB149" s="4">
        <f t="shared" si="48"/>
        <v>0.24918561789448468</v>
      </c>
      <c r="AC149" s="4">
        <f t="shared" si="49"/>
        <v>2.163333333333333</v>
      </c>
    </row>
    <row r="150" spans="1:29" ht="12.75">
      <c r="A150" s="1">
        <v>1983.2</v>
      </c>
      <c r="B150" s="2">
        <v>5372.336</v>
      </c>
      <c r="C150" s="2">
        <v>64.853</v>
      </c>
      <c r="D150" s="2">
        <v>2258.2</v>
      </c>
      <c r="E150" s="2">
        <v>549.9</v>
      </c>
      <c r="F150" s="2">
        <v>99945</v>
      </c>
      <c r="G150" s="2">
        <f t="shared" si="34"/>
        <v>84.16208432629071</v>
      </c>
      <c r="H150" s="2">
        <v>8.803333333333333</v>
      </c>
      <c r="I150" s="2">
        <v>173957.33333333334</v>
      </c>
      <c r="J150" s="2">
        <f t="shared" si="35"/>
        <v>0.9012197080506258</v>
      </c>
      <c r="K150" s="2">
        <v>101.3</v>
      </c>
      <c r="L150" s="2">
        <v>66.4</v>
      </c>
      <c r="M150" s="1"/>
      <c r="N150" s="3">
        <f t="shared" si="36"/>
        <v>365.42063464399394</v>
      </c>
      <c r="O150" s="3">
        <f t="shared" si="37"/>
        <v>224.16194752072863</v>
      </c>
      <c r="P150" s="3">
        <f t="shared" si="38"/>
        <v>869.3024304212147</v>
      </c>
      <c r="Q150" s="3">
        <f t="shared" si="39"/>
        <v>454.966694217108</v>
      </c>
      <c r="R150" s="3">
        <f t="shared" si="42"/>
        <v>0.719588994986875</v>
      </c>
      <c r="S150" s="3">
        <f t="shared" si="40"/>
        <v>2.357388618853624</v>
      </c>
      <c r="T150" s="3">
        <f t="shared" si="41"/>
        <v>2.200833333333333</v>
      </c>
      <c r="U150" s="1"/>
      <c r="V150" s="1">
        <f t="shared" si="50"/>
        <v>144</v>
      </c>
      <c r="W150" s="4">
        <f t="shared" si="43"/>
        <v>1.8996565146629791</v>
      </c>
      <c r="X150" s="4">
        <f t="shared" si="44"/>
        <v>2.3857492051587883</v>
      </c>
      <c r="Y150" s="4">
        <f t="shared" si="45"/>
        <v>1.969899274476461</v>
      </c>
      <c r="Z150" s="4">
        <f t="shared" si="46"/>
        <v>454.966694217108</v>
      </c>
      <c r="AA150" s="4">
        <f t="shared" si="47"/>
        <v>0.719588994986875</v>
      </c>
      <c r="AB150" s="4">
        <f t="shared" si="48"/>
        <v>0.03627250240577995</v>
      </c>
      <c r="AC150" s="4">
        <f t="shared" si="49"/>
        <v>2.200833333333333</v>
      </c>
    </row>
    <row r="151" spans="1:29" ht="12.75">
      <c r="A151" s="1">
        <v>1983.3</v>
      </c>
      <c r="B151" s="2">
        <v>5478.36</v>
      </c>
      <c r="C151" s="2">
        <v>65.517</v>
      </c>
      <c r="D151" s="2">
        <v>2328.6</v>
      </c>
      <c r="E151" s="2">
        <v>581.9</v>
      </c>
      <c r="F151" s="2">
        <v>101610.66666666667</v>
      </c>
      <c r="G151" s="2">
        <f t="shared" si="34"/>
        <v>85.5647155580631</v>
      </c>
      <c r="H151" s="2">
        <v>9.46</v>
      </c>
      <c r="I151" s="2">
        <v>174449.33333333334</v>
      </c>
      <c r="J151" s="2">
        <f t="shared" si="35"/>
        <v>0.9037686094844691</v>
      </c>
      <c r="K151" s="2">
        <v>102</v>
      </c>
      <c r="L151" s="2">
        <v>66.8</v>
      </c>
      <c r="M151" s="1"/>
      <c r="N151" s="3">
        <f t="shared" si="36"/>
        <v>367.1894770965899</v>
      </c>
      <c r="O151" s="3">
        <f t="shared" si="37"/>
        <v>228.51708750256074</v>
      </c>
      <c r="P151" s="3">
        <f t="shared" si="38"/>
        <v>870.9742979392571</v>
      </c>
      <c r="Q151" s="3">
        <f t="shared" si="39"/>
        <v>457.02575383547475</v>
      </c>
      <c r="R151" s="3">
        <f t="shared" si="42"/>
        <v>1.0186480656892982</v>
      </c>
      <c r="S151" s="3">
        <f t="shared" si="40"/>
        <v>1.939342959185526</v>
      </c>
      <c r="T151" s="3">
        <f t="shared" si="41"/>
        <v>2.365</v>
      </c>
      <c r="U151" s="1"/>
      <c r="V151" s="1">
        <f t="shared" si="50"/>
        <v>145</v>
      </c>
      <c r="W151" s="4">
        <f t="shared" si="43"/>
        <v>1.7688424525959476</v>
      </c>
      <c r="X151" s="4">
        <f t="shared" si="44"/>
        <v>4.35513998183211</v>
      </c>
      <c r="Y151" s="4">
        <f t="shared" si="45"/>
        <v>1.6718675180424043</v>
      </c>
      <c r="Z151" s="4">
        <f t="shared" si="46"/>
        <v>457.02575383547475</v>
      </c>
      <c r="AA151" s="4">
        <f t="shared" si="47"/>
        <v>1.0186480656892982</v>
      </c>
      <c r="AB151" s="4">
        <f t="shared" si="48"/>
        <v>-0.41804565966809815</v>
      </c>
      <c r="AC151" s="4">
        <f t="shared" si="49"/>
        <v>2.365</v>
      </c>
    </row>
    <row r="152" spans="1:29" ht="12.75">
      <c r="A152" s="1">
        <v>1983.4</v>
      </c>
      <c r="B152" s="2">
        <v>5590.469</v>
      </c>
      <c r="C152" s="2">
        <v>66.012</v>
      </c>
      <c r="D152" s="2">
        <v>2381.3</v>
      </c>
      <c r="E152" s="2">
        <v>616.8</v>
      </c>
      <c r="F152" s="2">
        <v>102588</v>
      </c>
      <c r="G152" s="2">
        <f t="shared" si="34"/>
        <v>86.38771231042584</v>
      </c>
      <c r="H152" s="2">
        <v>9.43</v>
      </c>
      <c r="I152" s="2">
        <v>174950.33333333334</v>
      </c>
      <c r="J152" s="2">
        <f t="shared" si="35"/>
        <v>0.9063641371640536</v>
      </c>
      <c r="K152" s="2">
        <v>102</v>
      </c>
      <c r="L152" s="2">
        <v>67.5</v>
      </c>
      <c r="M152" s="1"/>
      <c r="N152" s="3">
        <f t="shared" si="36"/>
        <v>368.38794286352794</v>
      </c>
      <c r="O152" s="3">
        <f t="shared" si="37"/>
        <v>233.3022414854501</v>
      </c>
      <c r="P152" s="3">
        <f t="shared" si="38"/>
        <v>872.7132598737563</v>
      </c>
      <c r="Q152" s="3">
        <f t="shared" si="39"/>
        <v>457.6962210649534</v>
      </c>
      <c r="R152" s="3">
        <f t="shared" si="42"/>
        <v>0.7526892730576051</v>
      </c>
      <c r="S152" s="3">
        <f t="shared" si="40"/>
        <v>2.229105419716271</v>
      </c>
      <c r="T152" s="3">
        <f t="shared" si="41"/>
        <v>2.3575</v>
      </c>
      <c r="U152" s="1"/>
      <c r="V152" s="1">
        <f t="shared" si="50"/>
        <v>146</v>
      </c>
      <c r="W152" s="4">
        <f t="shared" si="43"/>
        <v>1.1984657669380567</v>
      </c>
      <c r="X152" s="4">
        <f t="shared" si="44"/>
        <v>4.785153982889369</v>
      </c>
      <c r="Y152" s="4">
        <f t="shared" si="45"/>
        <v>1.7389619344992298</v>
      </c>
      <c r="Z152" s="4">
        <f t="shared" si="46"/>
        <v>457.6962210649534</v>
      </c>
      <c r="AA152" s="4">
        <f t="shared" si="47"/>
        <v>0.7526892730576051</v>
      </c>
      <c r="AB152" s="4">
        <f t="shared" si="48"/>
        <v>0.28976246053074517</v>
      </c>
      <c r="AC152" s="4">
        <f t="shared" si="49"/>
        <v>2.3575</v>
      </c>
    </row>
    <row r="153" spans="1:29" ht="12.75">
      <c r="A153" s="1">
        <v>1984.1</v>
      </c>
      <c r="B153" s="2">
        <v>5699.83</v>
      </c>
      <c r="C153" s="2">
        <v>66.837</v>
      </c>
      <c r="D153" s="2">
        <v>2427.6</v>
      </c>
      <c r="E153" s="2">
        <v>636.7</v>
      </c>
      <c r="F153" s="2">
        <v>103664</v>
      </c>
      <c r="G153" s="2">
        <f t="shared" si="34"/>
        <v>87.2937946830817</v>
      </c>
      <c r="H153" s="2">
        <v>9.686666666666666</v>
      </c>
      <c r="I153" s="2">
        <v>175678.66666666666</v>
      </c>
      <c r="J153" s="2">
        <f t="shared" si="35"/>
        <v>0.9101374092730967</v>
      </c>
      <c r="K153" s="2">
        <v>102.4</v>
      </c>
      <c r="L153" s="2">
        <v>68.4</v>
      </c>
      <c r="M153" s="1"/>
      <c r="N153" s="3">
        <f t="shared" si="36"/>
        <v>368.65612662144713</v>
      </c>
      <c r="O153" s="3">
        <f t="shared" si="37"/>
        <v>234.82014592757517</v>
      </c>
      <c r="P153" s="3">
        <f t="shared" si="38"/>
        <v>874.2351320485745</v>
      </c>
      <c r="Q153" s="3">
        <f t="shared" si="39"/>
        <v>458.71555982287396</v>
      </c>
      <c r="R153" s="3">
        <f t="shared" si="42"/>
        <v>1.2420275735175679</v>
      </c>
      <c r="S153" s="3">
        <f t="shared" si="40"/>
        <v>2.3116005212008592</v>
      </c>
      <c r="T153" s="3">
        <f t="shared" si="41"/>
        <v>2.4216666666666664</v>
      </c>
      <c r="U153" s="1"/>
      <c r="V153" s="1">
        <f t="shared" si="50"/>
        <v>147</v>
      </c>
      <c r="W153" s="4">
        <f t="shared" si="43"/>
        <v>0.26818375791918925</v>
      </c>
      <c r="X153" s="4">
        <f t="shared" si="44"/>
        <v>1.517904442125058</v>
      </c>
      <c r="Y153" s="4">
        <f t="shared" si="45"/>
        <v>1.5218721748182134</v>
      </c>
      <c r="Z153" s="4">
        <f t="shared" si="46"/>
        <v>458.71555982287396</v>
      </c>
      <c r="AA153" s="4">
        <f t="shared" si="47"/>
        <v>1.2420275735175679</v>
      </c>
      <c r="AB153" s="4">
        <f t="shared" si="48"/>
        <v>0.08249510148458805</v>
      </c>
      <c r="AC153" s="4">
        <f t="shared" si="49"/>
        <v>2.4216666666666664</v>
      </c>
    </row>
    <row r="154" spans="1:29" ht="12.75">
      <c r="A154" s="1">
        <v>1984.2</v>
      </c>
      <c r="B154" s="2">
        <v>5797.902</v>
      </c>
      <c r="C154" s="2">
        <v>67.414</v>
      </c>
      <c r="D154" s="2">
        <v>2486.3</v>
      </c>
      <c r="E154" s="2">
        <v>665.8</v>
      </c>
      <c r="F154" s="2">
        <v>105040</v>
      </c>
      <c r="G154" s="2">
        <f t="shared" si="34"/>
        <v>88.45250225257467</v>
      </c>
      <c r="H154" s="2">
        <v>10.556666666666667</v>
      </c>
      <c r="I154" s="2">
        <v>176125.33333333334</v>
      </c>
      <c r="J154" s="2">
        <f t="shared" si="35"/>
        <v>0.9124514525802446</v>
      </c>
      <c r="K154" s="2">
        <v>102.5</v>
      </c>
      <c r="L154" s="2">
        <v>69</v>
      </c>
      <c r="M154" s="1"/>
      <c r="N154" s="3">
        <f t="shared" si="36"/>
        <v>369.93186266849096</v>
      </c>
      <c r="O154" s="3">
        <f t="shared" si="37"/>
        <v>238.1757011251522</v>
      </c>
      <c r="P154" s="3">
        <f t="shared" si="38"/>
        <v>875.6871804551212</v>
      </c>
      <c r="Q154" s="3">
        <f t="shared" si="39"/>
        <v>459.8778720412055</v>
      </c>
      <c r="R154" s="3">
        <f t="shared" si="42"/>
        <v>0.8595892065494048</v>
      </c>
      <c r="S154" s="3">
        <f t="shared" si="40"/>
        <v>2.3253793115268246</v>
      </c>
      <c r="T154" s="3">
        <f t="shared" si="41"/>
        <v>2.6391666666666667</v>
      </c>
      <c r="U154" s="1"/>
      <c r="V154" s="1">
        <f t="shared" si="50"/>
        <v>148</v>
      </c>
      <c r="W154" s="4">
        <f t="shared" si="43"/>
        <v>1.2757360470438357</v>
      </c>
      <c r="X154" s="4">
        <f t="shared" si="44"/>
        <v>3.3555551975770186</v>
      </c>
      <c r="Y154" s="4">
        <f t="shared" si="45"/>
        <v>1.4520484065466235</v>
      </c>
      <c r="Z154" s="4">
        <f t="shared" si="46"/>
        <v>459.8778720412055</v>
      </c>
      <c r="AA154" s="4">
        <f t="shared" si="47"/>
        <v>0.8595892065494048</v>
      </c>
      <c r="AB154" s="4">
        <f t="shared" si="48"/>
        <v>0.013778790325965407</v>
      </c>
      <c r="AC154" s="4">
        <f t="shared" si="49"/>
        <v>2.6391666666666667</v>
      </c>
    </row>
    <row r="155" spans="1:29" ht="12.75">
      <c r="A155" s="1">
        <v>1984.3</v>
      </c>
      <c r="B155" s="2">
        <v>5854.251</v>
      </c>
      <c r="C155" s="2">
        <v>67.953</v>
      </c>
      <c r="D155" s="2">
        <v>2524.9</v>
      </c>
      <c r="E155" s="2">
        <v>682.1</v>
      </c>
      <c r="F155" s="2">
        <v>105362.66666666667</v>
      </c>
      <c r="G155" s="2">
        <f t="shared" si="34"/>
        <v>88.72421468650616</v>
      </c>
      <c r="H155" s="2">
        <v>11.39</v>
      </c>
      <c r="I155" s="2">
        <v>176595.33333333334</v>
      </c>
      <c r="J155" s="2">
        <f t="shared" si="35"/>
        <v>0.9148863787467211</v>
      </c>
      <c r="K155" s="2">
        <v>102.2</v>
      </c>
      <c r="L155" s="2">
        <v>70</v>
      </c>
      <c r="M155" s="1"/>
      <c r="N155" s="3">
        <f t="shared" si="36"/>
        <v>370.40958448820805</v>
      </c>
      <c r="O155" s="3">
        <f t="shared" si="37"/>
        <v>239.53153825779472</v>
      </c>
      <c r="P155" s="3">
        <f t="shared" si="38"/>
        <v>876.3878740648396</v>
      </c>
      <c r="Q155" s="3">
        <f t="shared" si="39"/>
        <v>459.6249736829102</v>
      </c>
      <c r="R155" s="3">
        <f t="shared" si="42"/>
        <v>0.796357825094951</v>
      </c>
      <c r="S155" s="3">
        <f t="shared" si="40"/>
        <v>2.9678952316418314</v>
      </c>
      <c r="T155" s="3">
        <f t="shared" si="41"/>
        <v>2.8475</v>
      </c>
      <c r="U155" s="1"/>
      <c r="V155" s="1">
        <f t="shared" si="50"/>
        <v>149</v>
      </c>
      <c r="W155" s="4">
        <f t="shared" si="43"/>
        <v>0.4777218197170896</v>
      </c>
      <c r="X155" s="4">
        <f t="shared" si="44"/>
        <v>1.3558371326425345</v>
      </c>
      <c r="Y155" s="4">
        <f t="shared" si="45"/>
        <v>0.700693609718428</v>
      </c>
      <c r="Z155" s="4">
        <f t="shared" si="46"/>
        <v>459.6249736829102</v>
      </c>
      <c r="AA155" s="4">
        <f t="shared" si="47"/>
        <v>0.796357825094951</v>
      </c>
      <c r="AB155" s="4">
        <f t="shared" si="48"/>
        <v>0.6425159201150068</v>
      </c>
      <c r="AC155" s="4">
        <f t="shared" si="49"/>
        <v>2.8475</v>
      </c>
    </row>
    <row r="156" spans="1:29" ht="12.75">
      <c r="A156" s="1">
        <v>1984.4</v>
      </c>
      <c r="B156" s="2">
        <v>5902.354</v>
      </c>
      <c r="C156" s="2">
        <v>68.385</v>
      </c>
      <c r="D156" s="2">
        <v>2574.3</v>
      </c>
      <c r="E156" s="2">
        <v>696.3</v>
      </c>
      <c r="F156" s="2">
        <v>105944.33333333333</v>
      </c>
      <c r="G156" s="2">
        <f t="shared" si="34"/>
        <v>89.21402687370704</v>
      </c>
      <c r="H156" s="2">
        <v>9.266666666666667</v>
      </c>
      <c r="I156" s="2">
        <v>177132.33333333334</v>
      </c>
      <c r="J156" s="2">
        <f t="shared" si="35"/>
        <v>0.9176684114092697</v>
      </c>
      <c r="K156" s="2">
        <v>102.1</v>
      </c>
      <c r="L156" s="2">
        <v>70.5</v>
      </c>
      <c r="M156" s="1"/>
      <c r="N156" s="3">
        <f t="shared" si="36"/>
        <v>371.40985903756757</v>
      </c>
      <c r="O156" s="3">
        <f t="shared" si="37"/>
        <v>240.65462608429917</v>
      </c>
      <c r="P156" s="3">
        <f t="shared" si="38"/>
        <v>876.9025694600091</v>
      </c>
      <c r="Q156" s="3">
        <f t="shared" si="39"/>
        <v>459.7739979581094</v>
      </c>
      <c r="R156" s="3">
        <f t="shared" si="42"/>
        <v>0.6337212600573849</v>
      </c>
      <c r="S156" s="3">
        <f t="shared" si="40"/>
        <v>3.0459207484708437</v>
      </c>
      <c r="T156" s="3">
        <f t="shared" si="41"/>
        <v>2.316666666666667</v>
      </c>
      <c r="U156" s="1"/>
      <c r="V156" s="1">
        <f t="shared" si="50"/>
        <v>150</v>
      </c>
      <c r="W156" s="4">
        <f t="shared" si="43"/>
        <v>1.000274549359517</v>
      </c>
      <c r="X156" s="4">
        <f t="shared" si="44"/>
        <v>1.1230878265044453</v>
      </c>
      <c r="Y156" s="4">
        <f t="shared" si="45"/>
        <v>0.5146953951694968</v>
      </c>
      <c r="Z156" s="4">
        <f t="shared" si="46"/>
        <v>459.7739979581094</v>
      </c>
      <c r="AA156" s="4">
        <f t="shared" si="47"/>
        <v>0.6337212600573849</v>
      </c>
      <c r="AB156" s="4">
        <f t="shared" si="48"/>
        <v>0.07802551682901226</v>
      </c>
      <c r="AC156" s="4">
        <f t="shared" si="49"/>
        <v>2.316666666666667</v>
      </c>
    </row>
    <row r="157" spans="1:29" ht="12.75">
      <c r="A157" s="1">
        <v>1985.1</v>
      </c>
      <c r="B157" s="2">
        <v>5956.937</v>
      </c>
      <c r="C157" s="2">
        <v>69.155</v>
      </c>
      <c r="D157" s="2">
        <v>2645.7</v>
      </c>
      <c r="E157" s="2">
        <v>703.8</v>
      </c>
      <c r="F157" s="2">
        <v>106615.33333333333</v>
      </c>
      <c r="G157" s="2">
        <f t="shared" si="34"/>
        <v>89.77906523063277</v>
      </c>
      <c r="H157" s="2">
        <v>8.476666666666667</v>
      </c>
      <c r="I157" s="2">
        <v>177522.33333333334</v>
      </c>
      <c r="J157" s="2">
        <f t="shared" si="35"/>
        <v>0.919688882058048</v>
      </c>
      <c r="K157" s="2">
        <v>102.1</v>
      </c>
      <c r="L157" s="2">
        <v>71.4</v>
      </c>
      <c r="M157" s="1"/>
      <c r="N157" s="3">
        <f t="shared" si="36"/>
        <v>372.8060435293595</v>
      </c>
      <c r="O157" s="3">
        <f t="shared" si="37"/>
        <v>240.38637006188347</v>
      </c>
      <c r="P157" s="3">
        <f t="shared" si="38"/>
        <v>877.6031539587601</v>
      </c>
      <c r="Q157" s="3">
        <f t="shared" si="39"/>
        <v>460.1854198512819</v>
      </c>
      <c r="R157" s="3">
        <f t="shared" si="42"/>
        <v>1.119685974315754</v>
      </c>
      <c r="S157" s="3">
        <f t="shared" si="40"/>
        <v>3.1947507268867623</v>
      </c>
      <c r="T157" s="3">
        <f t="shared" si="41"/>
        <v>2.1191666666666666</v>
      </c>
      <c r="U157" s="1"/>
      <c r="V157" s="1">
        <f t="shared" si="50"/>
        <v>151</v>
      </c>
      <c r="W157" s="4">
        <f t="shared" si="43"/>
        <v>1.396184491791928</v>
      </c>
      <c r="X157" s="4">
        <f t="shared" si="44"/>
        <v>-0.2682560224156987</v>
      </c>
      <c r="Y157" s="4">
        <f t="shared" si="45"/>
        <v>0.7005844987510272</v>
      </c>
      <c r="Z157" s="4">
        <f t="shared" si="46"/>
        <v>460.1854198512819</v>
      </c>
      <c r="AA157" s="4">
        <f t="shared" si="47"/>
        <v>1.119685974315754</v>
      </c>
      <c r="AB157" s="4">
        <f t="shared" si="48"/>
        <v>0.1488299784159186</v>
      </c>
      <c r="AC157" s="4">
        <f t="shared" si="49"/>
        <v>2.1191666666666666</v>
      </c>
    </row>
    <row r="158" spans="1:29" ht="12.75">
      <c r="A158" s="1">
        <v>1985.2</v>
      </c>
      <c r="B158" s="2">
        <v>6007.789</v>
      </c>
      <c r="C158" s="2">
        <v>69.55</v>
      </c>
      <c r="D158" s="2">
        <v>2690.1</v>
      </c>
      <c r="E158" s="2">
        <v>713.7</v>
      </c>
      <c r="F158" s="2">
        <v>106791</v>
      </c>
      <c r="G158" s="2">
        <f t="shared" si="34"/>
        <v>89.92699131811406</v>
      </c>
      <c r="H158" s="2">
        <v>7.923333333333333</v>
      </c>
      <c r="I158" s="2">
        <v>177946.33333333334</v>
      </c>
      <c r="J158" s="2">
        <f t="shared" si="35"/>
        <v>0.9218854963018479</v>
      </c>
      <c r="K158" s="2">
        <v>102.2</v>
      </c>
      <c r="L158" s="2">
        <v>72</v>
      </c>
      <c r="M158" s="1"/>
      <c r="N158" s="3">
        <f t="shared" si="36"/>
        <v>373.66219819564765</v>
      </c>
      <c r="O158" s="3">
        <f t="shared" si="37"/>
        <v>240.97510413073863</v>
      </c>
      <c r="P158" s="3">
        <f t="shared" si="38"/>
        <v>878.2146326686858</v>
      </c>
      <c r="Q158" s="3">
        <f t="shared" si="39"/>
        <v>460.20938790281696</v>
      </c>
      <c r="R158" s="3">
        <f t="shared" si="42"/>
        <v>0.5695556292780068</v>
      </c>
      <c r="S158" s="3">
        <f t="shared" si="40"/>
        <v>3.4620200646603454</v>
      </c>
      <c r="T158" s="3">
        <f t="shared" si="41"/>
        <v>1.9808333333333332</v>
      </c>
      <c r="U158" s="1"/>
      <c r="V158" s="1">
        <f t="shared" si="50"/>
        <v>152</v>
      </c>
      <c r="W158" s="4">
        <f t="shared" si="43"/>
        <v>0.8561546662881483</v>
      </c>
      <c r="X158" s="4">
        <f t="shared" si="44"/>
        <v>0.5887340688551603</v>
      </c>
      <c r="Y158" s="4">
        <f t="shared" si="45"/>
        <v>0.6114787099256773</v>
      </c>
      <c r="Z158" s="4">
        <f t="shared" si="46"/>
        <v>460.20938790281696</v>
      </c>
      <c r="AA158" s="4">
        <f t="shared" si="47"/>
        <v>0.5695556292780068</v>
      </c>
      <c r="AB158" s="4">
        <f t="shared" si="48"/>
        <v>0.2672693377735831</v>
      </c>
      <c r="AC158" s="4">
        <f t="shared" si="49"/>
        <v>1.9808333333333332</v>
      </c>
    </row>
    <row r="159" spans="1:29" ht="12.75">
      <c r="A159" s="1">
        <v>1985.3</v>
      </c>
      <c r="B159" s="2">
        <v>6101.737</v>
      </c>
      <c r="C159" s="2">
        <v>69.838</v>
      </c>
      <c r="D159" s="2">
        <v>2758.7</v>
      </c>
      <c r="E159" s="2">
        <v>710.9</v>
      </c>
      <c r="F159" s="2">
        <v>107186.33333333333</v>
      </c>
      <c r="G159" s="2">
        <f t="shared" si="34"/>
        <v>90.25989518861277</v>
      </c>
      <c r="H159" s="2">
        <v>7.9</v>
      </c>
      <c r="I159" s="2">
        <v>178413.33333333334</v>
      </c>
      <c r="J159" s="2">
        <f t="shared" si="35"/>
        <v>0.9243048803864107</v>
      </c>
      <c r="K159" s="2">
        <v>102</v>
      </c>
      <c r="L159" s="2">
        <v>73</v>
      </c>
      <c r="M159" s="1"/>
      <c r="N159" s="3">
        <f t="shared" si="36"/>
        <v>375.50498636554596</v>
      </c>
      <c r="O159" s="3">
        <f t="shared" si="37"/>
        <v>239.9066803334626</v>
      </c>
      <c r="P159" s="3">
        <f t="shared" si="38"/>
        <v>879.5042068361195</v>
      </c>
      <c r="Q159" s="3">
        <f t="shared" si="39"/>
        <v>460.12091651142015</v>
      </c>
      <c r="R159" s="3">
        <f t="shared" si="42"/>
        <v>0.4132355867544568</v>
      </c>
      <c r="S159" s="3">
        <f t="shared" si="40"/>
        <v>4.428116691139487</v>
      </c>
      <c r="T159" s="3">
        <f t="shared" si="41"/>
        <v>1.975</v>
      </c>
      <c r="U159" s="1"/>
      <c r="V159" s="1">
        <f t="shared" si="50"/>
        <v>153</v>
      </c>
      <c r="W159" s="4">
        <f t="shared" si="43"/>
        <v>1.8427881698983128</v>
      </c>
      <c r="X159" s="4">
        <f t="shared" si="44"/>
        <v>-1.06842379727604</v>
      </c>
      <c r="Y159" s="4">
        <f t="shared" si="45"/>
        <v>1.2895741674336705</v>
      </c>
      <c r="Z159" s="4">
        <f t="shared" si="46"/>
        <v>460.12091651142015</v>
      </c>
      <c r="AA159" s="4">
        <f t="shared" si="47"/>
        <v>0.4132355867544568</v>
      </c>
      <c r="AB159" s="4">
        <f t="shared" si="48"/>
        <v>0.9660966264791417</v>
      </c>
      <c r="AC159" s="4">
        <f t="shared" si="49"/>
        <v>1.975</v>
      </c>
    </row>
    <row r="160" spans="1:29" ht="12.75">
      <c r="A160" s="1">
        <v>1985.4</v>
      </c>
      <c r="B160" s="2">
        <v>6148.564</v>
      </c>
      <c r="C160" s="2">
        <v>70.289</v>
      </c>
      <c r="D160" s="2">
        <v>2786.7</v>
      </c>
      <c r="E160" s="2">
        <v>729.1</v>
      </c>
      <c r="F160" s="2">
        <v>108023.33333333333</v>
      </c>
      <c r="G160" s="2">
        <f t="shared" si="34"/>
        <v>90.96471948778837</v>
      </c>
      <c r="H160" s="2">
        <v>8.103333333333333</v>
      </c>
      <c r="I160" s="2">
        <v>178940.66666666666</v>
      </c>
      <c r="J160" s="2">
        <f t="shared" si="35"/>
        <v>0.9270368330072374</v>
      </c>
      <c r="K160" s="2">
        <v>101.8</v>
      </c>
      <c r="L160" s="2">
        <v>74.2</v>
      </c>
      <c r="M160" s="1"/>
      <c r="N160" s="3">
        <f t="shared" si="36"/>
        <v>375.57600453985106</v>
      </c>
      <c r="O160" s="3">
        <f t="shared" si="37"/>
        <v>241.49575631493104</v>
      </c>
      <c r="P160" s="3">
        <f t="shared" si="38"/>
        <v>879.9735818249932</v>
      </c>
      <c r="Q160" s="3">
        <f t="shared" si="39"/>
        <v>460.4073632183263</v>
      </c>
      <c r="R160" s="3">
        <f t="shared" si="42"/>
        <v>0.643704007482615</v>
      </c>
      <c r="S160" s="3">
        <f t="shared" si="40"/>
        <v>5.414883586151255</v>
      </c>
      <c r="T160" s="3">
        <f t="shared" si="41"/>
        <v>2.0258333333333334</v>
      </c>
      <c r="U160" s="1"/>
      <c r="V160" s="1">
        <f t="shared" si="50"/>
        <v>154</v>
      </c>
      <c r="W160" s="4">
        <f t="shared" si="43"/>
        <v>0.07101817430509527</v>
      </c>
      <c r="X160" s="4">
        <f t="shared" si="44"/>
        <v>1.5890759814684543</v>
      </c>
      <c r="Y160" s="4">
        <f t="shared" si="45"/>
        <v>0.4693749888737102</v>
      </c>
      <c r="Z160" s="4">
        <f t="shared" si="46"/>
        <v>460.4073632183263</v>
      </c>
      <c r="AA160" s="4">
        <f t="shared" si="47"/>
        <v>0.643704007482615</v>
      </c>
      <c r="AB160" s="4">
        <f t="shared" si="48"/>
        <v>0.9867668950117681</v>
      </c>
      <c r="AC160" s="4">
        <f t="shared" si="49"/>
        <v>2.0258333333333334</v>
      </c>
    </row>
    <row r="161" spans="1:29" ht="12.75">
      <c r="A161" s="1">
        <v>1986.1</v>
      </c>
      <c r="B161" s="2">
        <v>6207.368</v>
      </c>
      <c r="C161" s="2">
        <v>70.652</v>
      </c>
      <c r="D161" s="2">
        <v>2830.3</v>
      </c>
      <c r="E161" s="2">
        <v>733.5</v>
      </c>
      <c r="F161" s="2">
        <v>108734.66666666667</v>
      </c>
      <c r="G161" s="2">
        <f t="shared" si="34"/>
        <v>91.56372189895554</v>
      </c>
      <c r="H161" s="2">
        <v>7.826666666666667</v>
      </c>
      <c r="I161" s="2">
        <v>179825.33333333334</v>
      </c>
      <c r="J161" s="2">
        <f t="shared" si="35"/>
        <v>0.9316200202737824</v>
      </c>
      <c r="K161" s="2">
        <v>101.6</v>
      </c>
      <c r="L161" s="2">
        <v>75.2</v>
      </c>
      <c r="M161" s="1"/>
      <c r="N161" s="3">
        <f t="shared" si="36"/>
        <v>376.12018257920175</v>
      </c>
      <c r="O161" s="3">
        <f t="shared" si="37"/>
        <v>241.08914312889848</v>
      </c>
      <c r="P161" s="3">
        <f t="shared" si="38"/>
        <v>880.4322503556098</v>
      </c>
      <c r="Q161" s="3">
        <f t="shared" si="39"/>
        <v>460.37387442493065</v>
      </c>
      <c r="R161" s="3">
        <f t="shared" si="42"/>
        <v>0.5151102981375111</v>
      </c>
      <c r="S161" s="3">
        <f t="shared" si="40"/>
        <v>6.238481366259708</v>
      </c>
      <c r="T161" s="3">
        <f t="shared" si="41"/>
        <v>1.9566666666666668</v>
      </c>
      <c r="U161" s="1"/>
      <c r="V161" s="1">
        <f t="shared" si="50"/>
        <v>155</v>
      </c>
      <c r="W161" s="4">
        <f t="shared" si="43"/>
        <v>0.5441780393506974</v>
      </c>
      <c r="X161" s="4">
        <f t="shared" si="44"/>
        <v>-0.40661318603255836</v>
      </c>
      <c r="Y161" s="4">
        <f t="shared" si="45"/>
        <v>0.45866853061659185</v>
      </c>
      <c r="Z161" s="4">
        <f t="shared" si="46"/>
        <v>460.37387442493065</v>
      </c>
      <c r="AA161" s="4">
        <f t="shared" si="47"/>
        <v>0.5151102981375111</v>
      </c>
      <c r="AB161" s="4">
        <f t="shared" si="48"/>
        <v>0.8235977801084529</v>
      </c>
      <c r="AC161" s="4">
        <f t="shared" si="49"/>
        <v>1.9566666666666668</v>
      </c>
    </row>
    <row r="162" spans="1:29" ht="12.75">
      <c r="A162" s="1">
        <v>1986.2</v>
      </c>
      <c r="B162" s="2">
        <v>6232.008</v>
      </c>
      <c r="C162" s="2">
        <v>71.015</v>
      </c>
      <c r="D162" s="2">
        <v>2862</v>
      </c>
      <c r="E162" s="2">
        <v>737.3</v>
      </c>
      <c r="F162" s="2">
        <v>109205.66666666667</v>
      </c>
      <c r="G162" s="2">
        <f t="shared" si="34"/>
        <v>91.96034345798984</v>
      </c>
      <c r="H162" s="2">
        <v>6.92</v>
      </c>
      <c r="I162" s="2">
        <v>180320.66666666666</v>
      </c>
      <c r="J162" s="2">
        <f t="shared" si="35"/>
        <v>0.9341861906875298</v>
      </c>
      <c r="K162" s="2">
        <v>101</v>
      </c>
      <c r="L162" s="2">
        <v>75.9</v>
      </c>
      <c r="M162" s="1"/>
      <c r="N162" s="3">
        <f t="shared" si="36"/>
        <v>376.446435077251</v>
      </c>
      <c r="O162" s="3">
        <f t="shared" si="37"/>
        <v>240.81832556517188</v>
      </c>
      <c r="P162" s="3">
        <f t="shared" si="38"/>
        <v>880.5533384236012</v>
      </c>
      <c r="Q162" s="3">
        <f t="shared" si="39"/>
        <v>459.93872785932524</v>
      </c>
      <c r="R162" s="3">
        <f t="shared" si="42"/>
        <v>0.5124705039893485</v>
      </c>
      <c r="S162" s="3">
        <f t="shared" si="40"/>
        <v>6.652556206849303</v>
      </c>
      <c r="T162" s="3">
        <f t="shared" si="41"/>
        <v>1.73</v>
      </c>
      <c r="U162" s="1"/>
      <c r="V162" s="1">
        <f t="shared" si="50"/>
        <v>156</v>
      </c>
      <c r="W162" s="4">
        <f t="shared" si="43"/>
        <v>0.32625249804925716</v>
      </c>
      <c r="X162" s="4">
        <f t="shared" si="44"/>
        <v>-0.2708175637266095</v>
      </c>
      <c r="Y162" s="4">
        <f t="shared" si="45"/>
        <v>0.12108806799142258</v>
      </c>
      <c r="Z162" s="4">
        <f t="shared" si="46"/>
        <v>459.93872785932524</v>
      </c>
      <c r="AA162" s="4">
        <f t="shared" si="47"/>
        <v>0.5124705039893485</v>
      </c>
      <c r="AB162" s="4">
        <f t="shared" si="48"/>
        <v>0.41407484058959465</v>
      </c>
      <c r="AC162" s="4">
        <f t="shared" si="49"/>
        <v>1.73</v>
      </c>
    </row>
    <row r="163" spans="1:29" ht="12.75">
      <c r="A163" s="1">
        <v>1986.3</v>
      </c>
      <c r="B163" s="2">
        <v>6291.695</v>
      </c>
      <c r="C163" s="2">
        <v>71.426</v>
      </c>
      <c r="D163" s="2">
        <v>2933.5</v>
      </c>
      <c r="E163" s="2">
        <v>739.5</v>
      </c>
      <c r="F163" s="2">
        <v>109970</v>
      </c>
      <c r="G163" s="2">
        <f t="shared" si="34"/>
        <v>92.6039763205982</v>
      </c>
      <c r="H163" s="2">
        <v>6.206666666666667</v>
      </c>
      <c r="I163" s="2">
        <v>180835.66666666666</v>
      </c>
      <c r="J163" s="2">
        <f t="shared" si="35"/>
        <v>0.9368542480827114</v>
      </c>
      <c r="K163" s="2">
        <v>100.8</v>
      </c>
      <c r="L163" s="2">
        <v>76.6</v>
      </c>
      <c r="M163" s="1"/>
      <c r="N163" s="3">
        <f t="shared" si="36"/>
        <v>378.05171401628496</v>
      </c>
      <c r="O163" s="3">
        <f t="shared" si="37"/>
        <v>240.2539893947789</v>
      </c>
      <c r="P163" s="3">
        <f t="shared" si="38"/>
        <v>881.221334926603</v>
      </c>
      <c r="Q163" s="3">
        <f t="shared" si="39"/>
        <v>460.1527811722372</v>
      </c>
      <c r="R163" s="3">
        <f t="shared" si="42"/>
        <v>0.577082638577231</v>
      </c>
      <c r="S163" s="3">
        <f t="shared" si="40"/>
        <v>6.993512802768271</v>
      </c>
      <c r="T163" s="3">
        <f t="shared" si="41"/>
        <v>1.5516666666666667</v>
      </c>
      <c r="U163" s="1"/>
      <c r="V163" s="1">
        <f t="shared" si="50"/>
        <v>157</v>
      </c>
      <c r="W163" s="4">
        <f t="shared" si="43"/>
        <v>1.6052789390339512</v>
      </c>
      <c r="X163" s="4">
        <f t="shared" si="44"/>
        <v>-0.564336170392977</v>
      </c>
      <c r="Y163" s="4">
        <f t="shared" si="45"/>
        <v>0.6679965030018593</v>
      </c>
      <c r="Z163" s="4">
        <f t="shared" si="46"/>
        <v>460.1527811722372</v>
      </c>
      <c r="AA163" s="4">
        <f t="shared" si="47"/>
        <v>0.577082638577231</v>
      </c>
      <c r="AB163" s="4">
        <f t="shared" si="48"/>
        <v>0.34095659591896865</v>
      </c>
      <c r="AC163" s="4">
        <f t="shared" si="49"/>
        <v>1.5516666666666667</v>
      </c>
    </row>
    <row r="164" spans="1:29" ht="12.75">
      <c r="A164" s="1">
        <v>1986.4</v>
      </c>
      <c r="B164" s="2">
        <v>6323.404</v>
      </c>
      <c r="C164" s="2">
        <v>71.893</v>
      </c>
      <c r="D164" s="2">
        <v>2973.2</v>
      </c>
      <c r="E164" s="2">
        <v>749.5</v>
      </c>
      <c r="F164" s="2">
        <v>110492</v>
      </c>
      <c r="G164" s="2">
        <f t="shared" si="34"/>
        <v>93.04354416309482</v>
      </c>
      <c r="H164" s="2">
        <v>6.266666666666667</v>
      </c>
      <c r="I164" s="2">
        <v>181365.33333333334</v>
      </c>
      <c r="J164" s="2">
        <f t="shared" si="35"/>
        <v>0.9395982889894711</v>
      </c>
      <c r="K164" s="2">
        <v>100.9</v>
      </c>
      <c r="L164" s="2">
        <v>77.9</v>
      </c>
      <c r="M164" s="1"/>
      <c r="N164" s="3">
        <f t="shared" si="36"/>
        <v>378.4518037502468</v>
      </c>
      <c r="O164" s="3">
        <f t="shared" si="37"/>
        <v>240.6530262193982</v>
      </c>
      <c r="P164" s="3">
        <f t="shared" si="38"/>
        <v>881.4315796936729</v>
      </c>
      <c r="Q164" s="3">
        <f t="shared" si="39"/>
        <v>460.43301889508103</v>
      </c>
      <c r="R164" s="3">
        <f t="shared" si="42"/>
        <v>0.6516953827704342</v>
      </c>
      <c r="S164" s="3">
        <f t="shared" si="40"/>
        <v>8.024705033013499</v>
      </c>
      <c r="T164" s="3">
        <f t="shared" si="41"/>
        <v>1.5666666666666667</v>
      </c>
      <c r="U164" s="1"/>
      <c r="V164" s="1">
        <f t="shared" si="50"/>
        <v>158</v>
      </c>
      <c r="W164" s="4">
        <f t="shared" si="43"/>
        <v>0.4000897339618632</v>
      </c>
      <c r="X164" s="4">
        <f t="shared" si="44"/>
        <v>0.39903682461931567</v>
      </c>
      <c r="Y164" s="4">
        <f t="shared" si="45"/>
        <v>0.2102447670698666</v>
      </c>
      <c r="Z164" s="4">
        <f t="shared" si="46"/>
        <v>460.43301889508103</v>
      </c>
      <c r="AA164" s="4">
        <f t="shared" si="47"/>
        <v>0.6516953827704342</v>
      </c>
      <c r="AB164" s="4">
        <f t="shared" si="48"/>
        <v>1.0311922302452272</v>
      </c>
      <c r="AC164" s="4">
        <f t="shared" si="49"/>
        <v>1.5666666666666667</v>
      </c>
    </row>
    <row r="165" spans="1:29" ht="12.75">
      <c r="A165" s="1">
        <v>1987.1</v>
      </c>
      <c r="B165" s="2">
        <v>6365.028</v>
      </c>
      <c r="C165" s="2">
        <v>72.487</v>
      </c>
      <c r="D165" s="2">
        <v>3008</v>
      </c>
      <c r="E165" s="2">
        <v>737</v>
      </c>
      <c r="F165" s="2">
        <v>111206</v>
      </c>
      <c r="G165" s="2">
        <f t="shared" si="34"/>
        <v>93.6447921315672</v>
      </c>
      <c r="H165" s="2">
        <v>6.22</v>
      </c>
      <c r="I165" s="2">
        <v>182001.33333333334</v>
      </c>
      <c r="J165" s="2">
        <f t="shared" si="35"/>
        <v>0.9428932103551712</v>
      </c>
      <c r="K165" s="2">
        <v>101.5</v>
      </c>
      <c r="L165" s="2">
        <v>78</v>
      </c>
      <c r="M165" s="1"/>
      <c r="N165" s="3">
        <f t="shared" si="36"/>
        <v>378.44256969795276</v>
      </c>
      <c r="O165" s="3">
        <f t="shared" si="37"/>
        <v>237.79829040991336</v>
      </c>
      <c r="P165" s="3">
        <f t="shared" si="38"/>
        <v>881.7376157386752</v>
      </c>
      <c r="Q165" s="3">
        <f t="shared" si="39"/>
        <v>461.3199677271278</v>
      </c>
      <c r="R165" s="3">
        <f t="shared" si="42"/>
        <v>0.8228332891212276</v>
      </c>
      <c r="S165" s="3">
        <f t="shared" si="40"/>
        <v>7.330159125181218</v>
      </c>
      <c r="T165" s="3">
        <f t="shared" si="41"/>
        <v>1.555</v>
      </c>
      <c r="U165" s="1"/>
      <c r="V165" s="1">
        <f t="shared" si="50"/>
        <v>159</v>
      </c>
      <c r="W165" s="4">
        <f t="shared" si="43"/>
        <v>-0.009234052294061712</v>
      </c>
      <c r="X165" s="4">
        <f t="shared" si="44"/>
        <v>-2.8547358094848505</v>
      </c>
      <c r="Y165" s="4">
        <f t="shared" si="45"/>
        <v>0.3060360450023154</v>
      </c>
      <c r="Z165" s="4">
        <f t="shared" si="46"/>
        <v>461.3199677271278</v>
      </c>
      <c r="AA165" s="4">
        <f t="shared" si="47"/>
        <v>0.8228332891212276</v>
      </c>
      <c r="AB165" s="4">
        <f t="shared" si="48"/>
        <v>-0.6945459078322802</v>
      </c>
      <c r="AC165" s="4">
        <f t="shared" si="49"/>
        <v>1.555</v>
      </c>
    </row>
    <row r="166" spans="1:29" ht="12.75">
      <c r="A166" s="1">
        <v>1987.2</v>
      </c>
      <c r="B166" s="2">
        <v>6435.023</v>
      </c>
      <c r="C166" s="2">
        <v>72.882</v>
      </c>
      <c r="D166" s="2">
        <v>3075.3</v>
      </c>
      <c r="E166" s="2">
        <v>751.1</v>
      </c>
      <c r="F166" s="2">
        <v>112158</v>
      </c>
      <c r="G166" s="2">
        <f t="shared" si="34"/>
        <v>94.44645608953037</v>
      </c>
      <c r="H166" s="2">
        <v>6.65</v>
      </c>
      <c r="I166" s="2">
        <v>182526.66666666666</v>
      </c>
      <c r="J166" s="2">
        <f t="shared" si="35"/>
        <v>0.9456148015880553</v>
      </c>
      <c r="K166" s="2">
        <v>101.3</v>
      </c>
      <c r="L166" s="2">
        <v>78.7</v>
      </c>
      <c r="M166" s="1"/>
      <c r="N166" s="3">
        <f t="shared" si="36"/>
        <v>379.8236020846433</v>
      </c>
      <c r="O166" s="3">
        <f t="shared" si="37"/>
        <v>238.8617083080933</v>
      </c>
      <c r="P166" s="3">
        <f t="shared" si="38"/>
        <v>882.543067356257</v>
      </c>
      <c r="Q166" s="3">
        <f t="shared" si="39"/>
        <v>461.6869276294507</v>
      </c>
      <c r="R166" s="3">
        <f t="shared" si="42"/>
        <v>0.5434459508409262</v>
      </c>
      <c r="S166" s="3">
        <f t="shared" si="40"/>
        <v>7.680146047716876</v>
      </c>
      <c r="T166" s="3">
        <f t="shared" si="41"/>
        <v>1.6625</v>
      </c>
      <c r="U166" s="1"/>
      <c r="V166" s="1">
        <f t="shared" si="50"/>
        <v>160</v>
      </c>
      <c r="W166" s="4">
        <f t="shared" si="43"/>
        <v>1.3810323866905492</v>
      </c>
      <c r="X166" s="4">
        <f t="shared" si="44"/>
        <v>1.0634178981799494</v>
      </c>
      <c r="Y166" s="4">
        <f t="shared" si="45"/>
        <v>0.8054516175817525</v>
      </c>
      <c r="Z166" s="4">
        <f t="shared" si="46"/>
        <v>461.6869276294507</v>
      </c>
      <c r="AA166" s="4">
        <f t="shared" si="47"/>
        <v>0.5434459508409262</v>
      </c>
      <c r="AB166" s="4">
        <f t="shared" si="48"/>
        <v>0.349986922535658</v>
      </c>
      <c r="AC166" s="4">
        <f t="shared" si="49"/>
        <v>1.6625</v>
      </c>
    </row>
    <row r="167" spans="1:29" ht="12.75">
      <c r="A167" s="1">
        <v>1987.3</v>
      </c>
      <c r="B167" s="2">
        <v>6493.434</v>
      </c>
      <c r="C167" s="2">
        <v>73.425</v>
      </c>
      <c r="D167" s="2">
        <v>3141.6</v>
      </c>
      <c r="E167" s="2">
        <v>768.5</v>
      </c>
      <c r="F167" s="2">
        <v>112866.66666666667</v>
      </c>
      <c r="G167" s="2">
        <f t="shared" si="34"/>
        <v>95.0432129433923</v>
      </c>
      <c r="H167" s="2">
        <v>6.843333333333334</v>
      </c>
      <c r="I167" s="2">
        <v>183016</v>
      </c>
      <c r="J167" s="2">
        <f t="shared" si="35"/>
        <v>0.9481498878379755</v>
      </c>
      <c r="K167" s="2">
        <v>101.3</v>
      </c>
      <c r="L167" s="2">
        <v>79.5</v>
      </c>
      <c r="M167" s="1"/>
      <c r="N167" s="3">
        <f t="shared" si="36"/>
        <v>380.9465705870497</v>
      </c>
      <c r="O167" s="3">
        <f t="shared" si="37"/>
        <v>240.14187655853476</v>
      </c>
      <c r="P167" s="3">
        <f t="shared" si="38"/>
        <v>883.1789471179708</v>
      </c>
      <c r="Q167" s="3">
        <f t="shared" si="39"/>
        <v>462.0490566223407</v>
      </c>
      <c r="R167" s="3">
        <f t="shared" si="42"/>
        <v>0.7422782138494455</v>
      </c>
      <c r="S167" s="3">
        <f t="shared" si="40"/>
        <v>7.9492544575602535</v>
      </c>
      <c r="T167" s="3">
        <f t="shared" si="41"/>
        <v>1.7108333333333334</v>
      </c>
      <c r="U167" s="1"/>
      <c r="V167" s="1">
        <f t="shared" si="50"/>
        <v>161</v>
      </c>
      <c r="W167" s="4">
        <f t="shared" si="43"/>
        <v>1.1229685024063656</v>
      </c>
      <c r="X167" s="4">
        <f t="shared" si="44"/>
        <v>1.2801682504414487</v>
      </c>
      <c r="Y167" s="4">
        <f t="shared" si="45"/>
        <v>0.6358797617137952</v>
      </c>
      <c r="Z167" s="4">
        <f t="shared" si="46"/>
        <v>462.0490566223407</v>
      </c>
      <c r="AA167" s="4">
        <f t="shared" si="47"/>
        <v>0.7422782138494455</v>
      </c>
      <c r="AB167" s="4">
        <f t="shared" si="48"/>
        <v>0.26910840984337714</v>
      </c>
      <c r="AC167" s="4">
        <f t="shared" si="49"/>
        <v>1.7108333333333334</v>
      </c>
    </row>
    <row r="168" spans="1:29" ht="12.75">
      <c r="A168" s="1">
        <v>1987.4</v>
      </c>
      <c r="B168" s="2">
        <v>6606.82</v>
      </c>
      <c r="C168" s="2">
        <v>73.958</v>
      </c>
      <c r="D168" s="2">
        <v>3176</v>
      </c>
      <c r="E168" s="2">
        <v>774.7</v>
      </c>
      <c r="F168" s="2">
        <v>113526.66666666667</v>
      </c>
      <c r="G168" s="2">
        <f t="shared" si="34"/>
        <v>95.59898837643401</v>
      </c>
      <c r="H168" s="2">
        <v>6.916666666666667</v>
      </c>
      <c r="I168" s="2">
        <v>183467</v>
      </c>
      <c r="J168" s="2">
        <f t="shared" si="35"/>
        <v>0.9504863808189986</v>
      </c>
      <c r="K168" s="2">
        <v>101.5</v>
      </c>
      <c r="L168" s="2">
        <v>80.5</v>
      </c>
      <c r="M168" s="1"/>
      <c r="N168" s="3">
        <f t="shared" si="36"/>
        <v>381.06619034528904</v>
      </c>
      <c r="O168" s="3">
        <f t="shared" si="37"/>
        <v>239.9759938723721</v>
      </c>
      <c r="P168" s="3">
        <f t="shared" si="38"/>
        <v>884.663917342149</v>
      </c>
      <c r="Q168" s="3">
        <f t="shared" si="39"/>
        <v>462.58322962536784</v>
      </c>
      <c r="R168" s="3">
        <f t="shared" si="42"/>
        <v>0.7232887424476253</v>
      </c>
      <c r="S168" s="3">
        <f t="shared" si="40"/>
        <v>8.475981991535738</v>
      </c>
      <c r="T168" s="3">
        <f t="shared" si="41"/>
        <v>1.7291666666666667</v>
      </c>
      <c r="U168" s="1"/>
      <c r="V168" s="1">
        <f t="shared" si="50"/>
        <v>162</v>
      </c>
      <c r="W168" s="4">
        <f t="shared" si="43"/>
        <v>0.11961975823936655</v>
      </c>
      <c r="X168" s="4">
        <f t="shared" si="44"/>
        <v>-0.16588268616266078</v>
      </c>
      <c r="Y168" s="4">
        <f t="shared" si="45"/>
        <v>1.4849702241782552</v>
      </c>
      <c r="Z168" s="4">
        <f t="shared" si="46"/>
        <v>462.58322962536784</v>
      </c>
      <c r="AA168" s="4">
        <f t="shared" si="47"/>
        <v>0.7232887424476253</v>
      </c>
      <c r="AB168" s="4">
        <f t="shared" si="48"/>
        <v>0.5267275339754844</v>
      </c>
      <c r="AC168" s="4">
        <f t="shared" si="49"/>
        <v>1.7291666666666667</v>
      </c>
    </row>
    <row r="169" spans="1:29" ht="12.75">
      <c r="A169" s="1">
        <v>1988.1</v>
      </c>
      <c r="B169" s="2">
        <v>6639.118</v>
      </c>
      <c r="C169" s="2">
        <v>74.587</v>
      </c>
      <c r="D169" s="2">
        <v>3256.8</v>
      </c>
      <c r="E169" s="2">
        <v>780.6</v>
      </c>
      <c r="F169" s="2">
        <v>114093.33333333333</v>
      </c>
      <c r="G169" s="2">
        <f t="shared" si="34"/>
        <v>96.07616930379302</v>
      </c>
      <c r="H169" s="2">
        <v>6.663333333333334</v>
      </c>
      <c r="I169" s="2">
        <v>183967.33333333334</v>
      </c>
      <c r="J169" s="2">
        <f t="shared" si="35"/>
        <v>0.9530784547026022</v>
      </c>
      <c r="K169" s="2">
        <v>100.9</v>
      </c>
      <c r="L169" s="2">
        <v>81.8</v>
      </c>
      <c r="M169" s="1"/>
      <c r="N169" s="3">
        <f t="shared" si="36"/>
        <v>382.4592222688337</v>
      </c>
      <c r="O169" s="3">
        <f t="shared" si="37"/>
        <v>239.61546802460822</v>
      </c>
      <c r="P169" s="3">
        <f t="shared" si="38"/>
        <v>884.87924571115</v>
      </c>
      <c r="Q169" s="3">
        <f t="shared" si="39"/>
        <v>462.2159103276954</v>
      </c>
      <c r="R169" s="3">
        <f t="shared" si="42"/>
        <v>0.846886478045672</v>
      </c>
      <c r="S169" s="3">
        <f t="shared" si="40"/>
        <v>9.231101431908506</v>
      </c>
      <c r="T169" s="3">
        <f t="shared" si="41"/>
        <v>1.6658333333333335</v>
      </c>
      <c r="U169" s="1"/>
      <c r="V169" s="1">
        <f t="shared" si="50"/>
        <v>163</v>
      </c>
      <c r="W169" s="4">
        <f t="shared" si="43"/>
        <v>1.3930319235446404</v>
      </c>
      <c r="X169" s="4">
        <f t="shared" si="44"/>
        <v>-0.3605258477638813</v>
      </c>
      <c r="Y169" s="4">
        <f t="shared" si="45"/>
        <v>0.21532836900098573</v>
      </c>
      <c r="Z169" s="4">
        <f t="shared" si="46"/>
        <v>462.2159103276954</v>
      </c>
      <c r="AA169" s="4">
        <f t="shared" si="47"/>
        <v>0.846886478045672</v>
      </c>
      <c r="AB169" s="4">
        <f t="shared" si="48"/>
        <v>0.7551194403727681</v>
      </c>
      <c r="AC169" s="4">
        <f t="shared" si="49"/>
        <v>1.6658333333333335</v>
      </c>
    </row>
    <row r="170" spans="1:29" ht="12.75">
      <c r="A170" s="1">
        <v>1988.2</v>
      </c>
      <c r="B170" s="2">
        <v>6723.544</v>
      </c>
      <c r="C170" s="2">
        <v>75.3</v>
      </c>
      <c r="D170" s="2">
        <v>3316.4</v>
      </c>
      <c r="E170" s="2">
        <v>800.7</v>
      </c>
      <c r="F170" s="2">
        <v>114623</v>
      </c>
      <c r="G170" s="2">
        <f t="shared" si="34"/>
        <v>96.52219312354214</v>
      </c>
      <c r="H170" s="2">
        <v>7.156666666666666</v>
      </c>
      <c r="I170" s="2">
        <v>184389.33333333334</v>
      </c>
      <c r="J170" s="2">
        <f t="shared" si="35"/>
        <v>0.9552647075584598</v>
      </c>
      <c r="K170" s="2">
        <v>101.2</v>
      </c>
      <c r="L170" s="2">
        <v>82.7</v>
      </c>
      <c r="M170" s="1"/>
      <c r="N170" s="3">
        <f t="shared" si="36"/>
        <v>383.0921797655606</v>
      </c>
      <c r="O170" s="3">
        <f t="shared" si="37"/>
        <v>240.97730064921308</v>
      </c>
      <c r="P170" s="3">
        <f t="shared" si="38"/>
        <v>885.9137471672506</v>
      </c>
      <c r="Q170" s="3">
        <f t="shared" si="39"/>
        <v>462.74683295429713</v>
      </c>
      <c r="R170" s="3">
        <f t="shared" si="42"/>
        <v>0.9513905516230992</v>
      </c>
      <c r="S170" s="3">
        <f t="shared" si="40"/>
        <v>9.373946722379786</v>
      </c>
      <c r="T170" s="3">
        <f t="shared" si="41"/>
        <v>1.7891666666666666</v>
      </c>
      <c r="U170" s="1"/>
      <c r="V170" s="1">
        <f t="shared" si="50"/>
        <v>164</v>
      </c>
      <c r="W170" s="4">
        <f t="shared" si="43"/>
        <v>0.6329574967269309</v>
      </c>
      <c r="X170" s="4">
        <f t="shared" si="44"/>
        <v>1.3618326246048582</v>
      </c>
      <c r="Y170" s="4">
        <f t="shared" si="45"/>
        <v>1.0345014561005428</v>
      </c>
      <c r="Z170" s="4">
        <f t="shared" si="46"/>
        <v>462.74683295429713</v>
      </c>
      <c r="AA170" s="4">
        <f t="shared" si="47"/>
        <v>0.9513905516230992</v>
      </c>
      <c r="AB170" s="4">
        <f t="shared" si="48"/>
        <v>0.14284529047128025</v>
      </c>
      <c r="AC170" s="4">
        <f t="shared" si="49"/>
        <v>1.7891666666666666</v>
      </c>
    </row>
    <row r="171" spans="1:29" ht="12.75">
      <c r="A171" s="1">
        <v>1988.3</v>
      </c>
      <c r="B171" s="2">
        <v>6759.376</v>
      </c>
      <c r="C171" s="2">
        <v>76.141</v>
      </c>
      <c r="D171" s="2">
        <v>3384</v>
      </c>
      <c r="E171" s="2">
        <v>807.5</v>
      </c>
      <c r="F171" s="2">
        <v>115232.66666666667</v>
      </c>
      <c r="G171" s="2">
        <f t="shared" si="34"/>
        <v>97.03558366244783</v>
      </c>
      <c r="H171" s="2">
        <v>7.983333333333333</v>
      </c>
      <c r="I171" s="2">
        <v>184840.33333333334</v>
      </c>
      <c r="J171" s="2">
        <f t="shared" si="35"/>
        <v>0.9576012005394829</v>
      </c>
      <c r="K171" s="2">
        <v>101</v>
      </c>
      <c r="L171" s="2">
        <v>83.7</v>
      </c>
      <c r="M171" s="1"/>
      <c r="N171" s="3">
        <f t="shared" si="36"/>
        <v>383.75507071998896</v>
      </c>
      <c r="O171" s="3">
        <f t="shared" si="37"/>
        <v>240.46800415705874</v>
      </c>
      <c r="P171" s="3">
        <f t="shared" si="38"/>
        <v>886.2009728127042</v>
      </c>
      <c r="Q171" s="3">
        <f t="shared" si="39"/>
        <v>462.83519550103824</v>
      </c>
      <c r="R171" s="3">
        <f t="shared" si="42"/>
        <v>1.1106749763334811</v>
      </c>
      <c r="S171" s="3">
        <f t="shared" si="40"/>
        <v>9.46520929262477</v>
      </c>
      <c r="T171" s="3">
        <f t="shared" si="41"/>
        <v>1.9958333333333333</v>
      </c>
      <c r="U171" s="1"/>
      <c r="V171" s="1">
        <f t="shared" si="50"/>
        <v>165</v>
      </c>
      <c r="W171" s="4">
        <f t="shared" si="43"/>
        <v>0.6628909544283488</v>
      </c>
      <c r="X171" s="4">
        <f t="shared" si="44"/>
        <v>-0.5092964921543341</v>
      </c>
      <c r="Y171" s="4">
        <f t="shared" si="45"/>
        <v>0.2872256454536455</v>
      </c>
      <c r="Z171" s="4">
        <f t="shared" si="46"/>
        <v>462.83519550103824</v>
      </c>
      <c r="AA171" s="4">
        <f t="shared" si="47"/>
        <v>1.1106749763334811</v>
      </c>
      <c r="AB171" s="4">
        <f t="shared" si="48"/>
        <v>0.09126257024498408</v>
      </c>
      <c r="AC171" s="4">
        <f t="shared" si="49"/>
        <v>1.9958333333333333</v>
      </c>
    </row>
    <row r="172" spans="1:29" ht="12.75">
      <c r="A172" s="1">
        <v>1988.4</v>
      </c>
      <c r="B172" s="2">
        <v>6848.612</v>
      </c>
      <c r="C172" s="2">
        <v>76.712</v>
      </c>
      <c r="D172" s="2">
        <v>3457.2</v>
      </c>
      <c r="E172" s="2">
        <v>823.5</v>
      </c>
      <c r="F172" s="2">
        <v>115947.33333333333</v>
      </c>
      <c r="G172" s="2">
        <f t="shared" si="34"/>
        <v>97.63739302024649</v>
      </c>
      <c r="H172" s="2">
        <v>8.47</v>
      </c>
      <c r="I172" s="2">
        <v>185253.33333333334</v>
      </c>
      <c r="J172" s="2">
        <f t="shared" si="35"/>
        <v>0.9597408271495994</v>
      </c>
      <c r="K172" s="2">
        <v>101.4</v>
      </c>
      <c r="L172" s="2">
        <v>84.2</v>
      </c>
      <c r="M172" s="1"/>
      <c r="N172" s="3">
        <f t="shared" si="36"/>
        <v>384.924814471545</v>
      </c>
      <c r="O172" s="3">
        <f t="shared" si="37"/>
        <v>241.4597402454662</v>
      </c>
      <c r="P172" s="3">
        <f t="shared" si="38"/>
        <v>887.2893285675618</v>
      </c>
      <c r="Q172" s="3">
        <f t="shared" si="39"/>
        <v>463.6255453110107</v>
      </c>
      <c r="R172" s="3">
        <f t="shared" si="42"/>
        <v>0.747126528219777</v>
      </c>
      <c r="S172" s="3">
        <f t="shared" si="40"/>
        <v>9.313677139690093</v>
      </c>
      <c r="T172" s="3">
        <f t="shared" si="41"/>
        <v>2.1175</v>
      </c>
      <c r="U172" s="1"/>
      <c r="V172" s="1">
        <f t="shared" si="50"/>
        <v>166</v>
      </c>
      <c r="W172" s="4">
        <f t="shared" si="43"/>
        <v>1.169743751556041</v>
      </c>
      <c r="X172" s="4">
        <f t="shared" si="44"/>
        <v>0.991736088407464</v>
      </c>
      <c r="Y172" s="4">
        <f t="shared" si="45"/>
        <v>1.0883557548576164</v>
      </c>
      <c r="Z172" s="4">
        <f t="shared" si="46"/>
        <v>463.6255453110107</v>
      </c>
      <c r="AA172" s="4">
        <f t="shared" si="47"/>
        <v>0.747126528219777</v>
      </c>
      <c r="AB172" s="4">
        <f t="shared" si="48"/>
        <v>-0.1515321529346778</v>
      </c>
      <c r="AC172" s="4">
        <f t="shared" si="49"/>
        <v>2.1175</v>
      </c>
    </row>
    <row r="173" spans="1:29" ht="12.75">
      <c r="A173" s="1">
        <v>1989.1</v>
      </c>
      <c r="B173" s="2">
        <v>6918.116</v>
      </c>
      <c r="C173" s="2">
        <v>77.58</v>
      </c>
      <c r="D173" s="2">
        <v>3511.3</v>
      </c>
      <c r="E173" s="2">
        <v>835.9</v>
      </c>
      <c r="F173" s="2">
        <v>116835.33333333333</v>
      </c>
      <c r="G173" s="2">
        <f t="shared" si="34"/>
        <v>98.38516360288442</v>
      </c>
      <c r="H173" s="2">
        <v>9.443333333333333</v>
      </c>
      <c r="I173" s="2">
        <v>185772.66666666666</v>
      </c>
      <c r="J173" s="2">
        <f t="shared" si="35"/>
        <v>0.9624313342186562</v>
      </c>
      <c r="K173" s="2">
        <v>101.6</v>
      </c>
      <c r="L173" s="2">
        <v>84.4</v>
      </c>
      <c r="M173" s="1"/>
      <c r="N173" s="3">
        <f t="shared" si="36"/>
        <v>385.07245126849045</v>
      </c>
      <c r="O173" s="3">
        <f t="shared" si="37"/>
        <v>241.54918831299085</v>
      </c>
      <c r="P173" s="3">
        <f t="shared" si="38"/>
        <v>888.0191313645134</v>
      </c>
      <c r="Q173" s="3">
        <f t="shared" si="39"/>
        <v>464.30559218897633</v>
      </c>
      <c r="R173" s="3">
        <f t="shared" si="42"/>
        <v>1.1251512160440846</v>
      </c>
      <c r="S173" s="3">
        <f t="shared" si="40"/>
        <v>8.425773959009033</v>
      </c>
      <c r="T173" s="3">
        <f t="shared" si="41"/>
        <v>2.3608333333333333</v>
      </c>
      <c r="U173" s="1"/>
      <c r="V173" s="1">
        <f t="shared" si="50"/>
        <v>167</v>
      </c>
      <c r="W173" s="4">
        <f t="shared" si="43"/>
        <v>0.14763679694544862</v>
      </c>
      <c r="X173" s="4">
        <f t="shared" si="44"/>
        <v>0.08944806752464274</v>
      </c>
      <c r="Y173" s="4">
        <f t="shared" si="45"/>
        <v>0.729802796951617</v>
      </c>
      <c r="Z173" s="4">
        <f t="shared" si="46"/>
        <v>464.30559218897633</v>
      </c>
      <c r="AA173" s="4">
        <f t="shared" si="47"/>
        <v>1.1251512160440846</v>
      </c>
      <c r="AB173" s="4">
        <f t="shared" si="48"/>
        <v>-0.8879031806810591</v>
      </c>
      <c r="AC173" s="4">
        <f t="shared" si="49"/>
        <v>2.3608333333333333</v>
      </c>
    </row>
    <row r="174" spans="1:29" ht="12.75">
      <c r="A174" s="1">
        <v>1989.2</v>
      </c>
      <c r="B174" s="2">
        <v>6963.471</v>
      </c>
      <c r="C174" s="2">
        <v>78.324</v>
      </c>
      <c r="D174" s="2">
        <v>3573.9</v>
      </c>
      <c r="E174" s="2">
        <v>842.1</v>
      </c>
      <c r="F174" s="2">
        <v>117204.66666666667</v>
      </c>
      <c r="G174" s="2">
        <f t="shared" si="34"/>
        <v>98.69617328965725</v>
      </c>
      <c r="H174" s="2">
        <v>9.726666666666667</v>
      </c>
      <c r="I174" s="2">
        <v>186178</v>
      </c>
      <c r="J174" s="2">
        <f t="shared" si="35"/>
        <v>0.9645312421749934</v>
      </c>
      <c r="K174" s="2">
        <v>101.7</v>
      </c>
      <c r="L174" s="2">
        <v>84.7</v>
      </c>
      <c r="M174" s="1"/>
      <c r="N174" s="3">
        <f t="shared" si="36"/>
        <v>385.6671701098968</v>
      </c>
      <c r="O174" s="3">
        <f t="shared" si="37"/>
        <v>241.11577576614894</v>
      </c>
      <c r="P174" s="3">
        <f t="shared" si="38"/>
        <v>888.4546390978685</v>
      </c>
      <c r="Q174" s="3">
        <f t="shared" si="39"/>
        <v>464.50163466927694</v>
      </c>
      <c r="R174" s="3">
        <f t="shared" si="42"/>
        <v>0.9544407429259216</v>
      </c>
      <c r="S174" s="3">
        <f t="shared" si="40"/>
        <v>7.8261532216928</v>
      </c>
      <c r="T174" s="3">
        <f t="shared" si="41"/>
        <v>2.4316666666666666</v>
      </c>
      <c r="U174" s="1"/>
      <c r="V174" s="1">
        <f t="shared" si="50"/>
        <v>168</v>
      </c>
      <c r="W174" s="4">
        <f t="shared" si="43"/>
        <v>0.5947188414063476</v>
      </c>
      <c r="X174" s="4">
        <f t="shared" si="44"/>
        <v>-0.43341254684190744</v>
      </c>
      <c r="Y174" s="4">
        <f t="shared" si="45"/>
        <v>0.43550773335505255</v>
      </c>
      <c r="Z174" s="4">
        <f t="shared" si="46"/>
        <v>464.50163466927694</v>
      </c>
      <c r="AA174" s="4">
        <f t="shared" si="47"/>
        <v>0.9544407429259216</v>
      </c>
      <c r="AB174" s="4">
        <f t="shared" si="48"/>
        <v>-0.5996207373162337</v>
      </c>
      <c r="AC174" s="4">
        <f t="shared" si="49"/>
        <v>2.4316666666666666</v>
      </c>
    </row>
    <row r="175" spans="1:29" ht="12.75">
      <c r="A175" s="1">
        <v>1989.3</v>
      </c>
      <c r="B175" s="2">
        <v>7013.144</v>
      </c>
      <c r="C175" s="2">
        <v>78.879</v>
      </c>
      <c r="D175" s="2">
        <v>3630.9</v>
      </c>
      <c r="E175" s="2">
        <v>860.4</v>
      </c>
      <c r="F175" s="2">
        <v>117493.66666666667</v>
      </c>
      <c r="G175" s="2">
        <f t="shared" si="34"/>
        <v>98.93953556261035</v>
      </c>
      <c r="H175" s="2">
        <v>9.083333333333334</v>
      </c>
      <c r="I175" s="2">
        <v>186602.33333333334</v>
      </c>
      <c r="J175" s="2">
        <f t="shared" si="35"/>
        <v>0.9667295833167839</v>
      </c>
      <c r="K175" s="2">
        <v>101.8</v>
      </c>
      <c r="L175" s="2">
        <v>85.3</v>
      </c>
      <c r="M175" s="1"/>
      <c r="N175" s="3">
        <f t="shared" si="36"/>
        <v>386.3157265287354</v>
      </c>
      <c r="O175" s="3">
        <f t="shared" si="37"/>
        <v>242.3318832268261</v>
      </c>
      <c r="P175" s="3">
        <f t="shared" si="38"/>
        <v>888.9377849225333</v>
      </c>
      <c r="Q175" s="3">
        <f t="shared" si="39"/>
        <v>464.6185297389103</v>
      </c>
      <c r="R175" s="3">
        <f t="shared" si="42"/>
        <v>0.7060963288152422</v>
      </c>
      <c r="S175" s="3">
        <f t="shared" si="40"/>
        <v>7.825942176840033</v>
      </c>
      <c r="T175" s="3">
        <f t="shared" si="41"/>
        <v>2.2708333333333335</v>
      </c>
      <c r="U175" s="1"/>
      <c r="V175" s="1">
        <f t="shared" si="50"/>
        <v>169</v>
      </c>
      <c r="W175" s="4">
        <f t="shared" si="43"/>
        <v>0.6485564188386093</v>
      </c>
      <c r="X175" s="4">
        <f t="shared" si="44"/>
        <v>1.216107460677165</v>
      </c>
      <c r="Y175" s="4">
        <f t="shared" si="45"/>
        <v>0.4831458246648026</v>
      </c>
      <c r="Z175" s="4">
        <f t="shared" si="46"/>
        <v>464.6185297389103</v>
      </c>
      <c r="AA175" s="4">
        <f t="shared" si="47"/>
        <v>0.7060963288152422</v>
      </c>
      <c r="AB175" s="4">
        <f t="shared" si="48"/>
        <v>-0.00021104485276701723</v>
      </c>
      <c r="AC175" s="4">
        <f t="shared" si="49"/>
        <v>2.2708333333333335</v>
      </c>
    </row>
    <row r="176" spans="1:29" ht="12.75">
      <c r="A176" s="1">
        <v>1989.4</v>
      </c>
      <c r="B176" s="2">
        <v>7030.913</v>
      </c>
      <c r="C176" s="2">
        <v>79.425</v>
      </c>
      <c r="D176" s="2">
        <v>3677.8</v>
      </c>
      <c r="E176" s="2">
        <v>850.6</v>
      </c>
      <c r="F176" s="2">
        <v>117774.33333333333</v>
      </c>
      <c r="G176" s="2">
        <f t="shared" si="34"/>
        <v>99.17588046898463</v>
      </c>
      <c r="H176" s="2">
        <v>8.613333333333333</v>
      </c>
      <c r="I176" s="2">
        <v>187017.66666666666</v>
      </c>
      <c r="J176" s="2">
        <f t="shared" si="35"/>
        <v>0.9688812982128332</v>
      </c>
      <c r="K176" s="2">
        <v>101.4</v>
      </c>
      <c r="L176" s="2">
        <v>86.5</v>
      </c>
      <c r="M176" s="1"/>
      <c r="N176" s="3">
        <f t="shared" si="36"/>
        <v>386.68700200105536</v>
      </c>
      <c r="O176" s="3">
        <f t="shared" si="37"/>
        <v>240.27419765233338</v>
      </c>
      <c r="P176" s="3">
        <f t="shared" si="38"/>
        <v>888.9685022208697</v>
      </c>
      <c r="Q176" s="3">
        <f t="shared" si="39"/>
        <v>464.2410923322149</v>
      </c>
      <c r="R176" s="3">
        <f t="shared" si="42"/>
        <v>0.6898147426347201</v>
      </c>
      <c r="S176" s="3">
        <f t="shared" si="40"/>
        <v>8.533123378225387</v>
      </c>
      <c r="T176" s="3">
        <f t="shared" si="41"/>
        <v>2.1533333333333333</v>
      </c>
      <c r="U176" s="1"/>
      <c r="V176" s="1">
        <f t="shared" si="50"/>
        <v>170</v>
      </c>
      <c r="W176" s="4">
        <f t="shared" si="43"/>
        <v>0.37127547231995095</v>
      </c>
      <c r="X176" s="4">
        <f t="shared" si="44"/>
        <v>-2.057685574492723</v>
      </c>
      <c r="Y176" s="4">
        <f t="shared" si="45"/>
        <v>0.03071729833641257</v>
      </c>
      <c r="Z176" s="4">
        <f t="shared" si="46"/>
        <v>464.2410923322149</v>
      </c>
      <c r="AA176" s="4">
        <f t="shared" si="47"/>
        <v>0.6898147426347201</v>
      </c>
      <c r="AB176" s="4">
        <f t="shared" si="48"/>
        <v>0.707181201385354</v>
      </c>
      <c r="AC176" s="4">
        <f t="shared" si="49"/>
        <v>2.1533333333333333</v>
      </c>
    </row>
    <row r="177" spans="1:29" ht="12.75">
      <c r="A177" s="1">
        <v>1990.1</v>
      </c>
      <c r="B177" s="2">
        <v>7112.1</v>
      </c>
      <c r="C177" s="2">
        <v>80.375</v>
      </c>
      <c r="D177" s="2">
        <v>3762.6</v>
      </c>
      <c r="E177" s="2">
        <v>866.1</v>
      </c>
      <c r="F177" s="2">
        <v>119114.33333333333</v>
      </c>
      <c r="G177" s="2">
        <f t="shared" si="34"/>
        <v>100.30427301485716</v>
      </c>
      <c r="H177" s="2">
        <v>8.25</v>
      </c>
      <c r="I177" s="2">
        <v>188519.66666666666</v>
      </c>
      <c r="J177" s="2">
        <f t="shared" si="35"/>
        <v>0.9766627005576153</v>
      </c>
      <c r="K177" s="2">
        <v>101.1</v>
      </c>
      <c r="L177" s="2">
        <v>88.1</v>
      </c>
      <c r="M177" s="1"/>
      <c r="N177" s="3">
        <f t="shared" si="36"/>
        <v>386.97762307291356</v>
      </c>
      <c r="O177" s="3">
        <f t="shared" si="37"/>
        <v>240.09111192891046</v>
      </c>
      <c r="P177" s="3">
        <f t="shared" si="38"/>
        <v>889.3166764347186</v>
      </c>
      <c r="Q177" s="3">
        <f t="shared" si="39"/>
        <v>464.2762162950207</v>
      </c>
      <c r="R177" s="3">
        <f t="shared" si="42"/>
        <v>1.1890002402203947</v>
      </c>
      <c r="S177" s="3">
        <f t="shared" si="40"/>
        <v>9.176935038435023</v>
      </c>
      <c r="T177" s="3">
        <f t="shared" si="41"/>
        <v>2.0625</v>
      </c>
      <c r="U177" s="1"/>
      <c r="V177" s="1">
        <f t="shared" si="50"/>
        <v>171</v>
      </c>
      <c r="W177" s="4">
        <f t="shared" si="43"/>
        <v>0.2906210718581974</v>
      </c>
      <c r="X177" s="4">
        <f t="shared" si="44"/>
        <v>-0.18308572342291995</v>
      </c>
      <c r="Y177" s="4">
        <f t="shared" si="45"/>
        <v>0.3481742138488926</v>
      </c>
      <c r="Z177" s="4">
        <f t="shared" si="46"/>
        <v>464.2762162950207</v>
      </c>
      <c r="AA177" s="4">
        <f t="shared" si="47"/>
        <v>1.1890002402203947</v>
      </c>
      <c r="AB177" s="4">
        <f t="shared" si="48"/>
        <v>0.6438116602096358</v>
      </c>
      <c r="AC177" s="4">
        <f t="shared" si="49"/>
        <v>2.0625</v>
      </c>
    </row>
    <row r="178" spans="1:29" ht="12.75">
      <c r="A178" s="1">
        <v>1990.2</v>
      </c>
      <c r="B178" s="2">
        <v>7130.261</v>
      </c>
      <c r="C178" s="2">
        <v>81.311</v>
      </c>
      <c r="D178" s="2">
        <v>3815.9</v>
      </c>
      <c r="E178" s="2">
        <v>848.8</v>
      </c>
      <c r="F178" s="2">
        <v>118995.33333333333</v>
      </c>
      <c r="G178" s="2">
        <f t="shared" si="34"/>
        <v>100.20406502011177</v>
      </c>
      <c r="H178" s="2">
        <v>8.243333333333332</v>
      </c>
      <c r="I178" s="2">
        <v>188916.33333333334</v>
      </c>
      <c r="J178" s="2">
        <f t="shared" si="35"/>
        <v>0.9787177091662018</v>
      </c>
      <c r="K178" s="2">
        <v>100.6</v>
      </c>
      <c r="L178" s="2">
        <v>90</v>
      </c>
      <c r="M178" s="1"/>
      <c r="N178" s="3">
        <f t="shared" si="36"/>
        <v>387.01625421529945</v>
      </c>
      <c r="O178" s="3">
        <f t="shared" si="37"/>
        <v>236.70543026786933</v>
      </c>
      <c r="P178" s="3">
        <f t="shared" si="38"/>
        <v>889.3615142762261</v>
      </c>
      <c r="Q178" s="3">
        <f t="shared" si="39"/>
        <v>463.47028527016977</v>
      </c>
      <c r="R178" s="3">
        <f t="shared" si="42"/>
        <v>1.1578126196591931</v>
      </c>
      <c r="S178" s="3">
        <f t="shared" si="40"/>
        <v>10.152836157588915</v>
      </c>
      <c r="T178" s="3">
        <f t="shared" si="41"/>
        <v>2.060833333333333</v>
      </c>
      <c r="U178" s="1"/>
      <c r="V178" s="1">
        <f t="shared" si="50"/>
        <v>172</v>
      </c>
      <c r="W178" s="4">
        <f t="shared" si="43"/>
        <v>0.0386311423858956</v>
      </c>
      <c r="X178" s="4">
        <f t="shared" si="44"/>
        <v>-3.385681661041133</v>
      </c>
      <c r="Y178" s="4">
        <f t="shared" si="45"/>
        <v>0.04483784150750125</v>
      </c>
      <c r="Z178" s="4">
        <f t="shared" si="46"/>
        <v>463.47028527016977</v>
      </c>
      <c r="AA178" s="4">
        <f t="shared" si="47"/>
        <v>1.1578126196591931</v>
      </c>
      <c r="AB178" s="4">
        <f t="shared" si="48"/>
        <v>0.9759011191538924</v>
      </c>
      <c r="AC178" s="4">
        <f t="shared" si="49"/>
        <v>2.060833333333333</v>
      </c>
    </row>
    <row r="179" spans="1:29" ht="12.75">
      <c r="A179" s="1">
        <v>1990.3</v>
      </c>
      <c r="B179" s="2">
        <v>7130.752</v>
      </c>
      <c r="C179" s="2">
        <v>82.031</v>
      </c>
      <c r="D179" s="2">
        <v>3879.6</v>
      </c>
      <c r="E179" s="2">
        <v>844.9</v>
      </c>
      <c r="F179" s="2">
        <v>118712</v>
      </c>
      <c r="G179" s="2">
        <f t="shared" si="34"/>
        <v>99.96547455643226</v>
      </c>
      <c r="H179" s="2">
        <v>8.16</v>
      </c>
      <c r="I179" s="2">
        <v>189352.66666666666</v>
      </c>
      <c r="J179" s="2">
        <f t="shared" si="35"/>
        <v>0.9809782186356468</v>
      </c>
      <c r="K179" s="2">
        <v>100.1</v>
      </c>
      <c r="L179" s="2">
        <v>91.4</v>
      </c>
      <c r="M179" s="1"/>
      <c r="N179" s="3">
        <f t="shared" si="36"/>
        <v>387.5595132805991</v>
      </c>
      <c r="O179" s="3">
        <f t="shared" si="37"/>
        <v>235.13260754454026</v>
      </c>
      <c r="P179" s="3">
        <f t="shared" si="38"/>
        <v>889.137700058142</v>
      </c>
      <c r="Q179" s="3">
        <f t="shared" si="39"/>
        <v>462.50293951603726</v>
      </c>
      <c r="R179" s="3">
        <f t="shared" si="42"/>
        <v>0.8815915847930178</v>
      </c>
      <c r="S179" s="3">
        <f t="shared" si="40"/>
        <v>10.814825385779837</v>
      </c>
      <c r="T179" s="3">
        <f t="shared" si="41"/>
        <v>2.04</v>
      </c>
      <c r="U179" s="1"/>
      <c r="V179" s="1">
        <f t="shared" si="50"/>
        <v>173</v>
      </c>
      <c r="W179" s="4">
        <f t="shared" si="43"/>
        <v>0.543259065299651</v>
      </c>
      <c r="X179" s="4">
        <f t="shared" si="44"/>
        <v>-1.5728227233290681</v>
      </c>
      <c r="Y179" s="4">
        <f t="shared" si="45"/>
        <v>-0.2238142180841578</v>
      </c>
      <c r="Z179" s="4">
        <f t="shared" si="46"/>
        <v>462.50293951603726</v>
      </c>
      <c r="AA179" s="4">
        <f t="shared" si="47"/>
        <v>0.8815915847930178</v>
      </c>
      <c r="AB179" s="4">
        <f t="shared" si="48"/>
        <v>0.6619892281909223</v>
      </c>
      <c r="AC179" s="4">
        <f t="shared" si="49"/>
        <v>2.04</v>
      </c>
    </row>
    <row r="180" spans="1:29" ht="12.75">
      <c r="A180" s="1">
        <v>1990.4</v>
      </c>
      <c r="B180" s="2">
        <v>7076.857</v>
      </c>
      <c r="C180" s="2">
        <v>82.646</v>
      </c>
      <c r="D180" s="2">
        <v>3901.7</v>
      </c>
      <c r="E180" s="2">
        <v>825.9</v>
      </c>
      <c r="F180" s="2">
        <v>118361</v>
      </c>
      <c r="G180" s="2">
        <f t="shared" si="34"/>
        <v>99.66990307613281</v>
      </c>
      <c r="H180" s="2">
        <v>7.743333333333332</v>
      </c>
      <c r="I180" s="2">
        <v>189866.33333333334</v>
      </c>
      <c r="J180" s="2">
        <f t="shared" si="35"/>
        <v>0.9836393684388669</v>
      </c>
      <c r="K180" s="2">
        <v>100.1</v>
      </c>
      <c r="L180" s="2">
        <v>92.2</v>
      </c>
      <c r="M180" s="1"/>
      <c r="N180" s="3">
        <f t="shared" si="36"/>
        <v>387.1097152931009</v>
      </c>
      <c r="O180" s="3">
        <f t="shared" si="37"/>
        <v>231.84032191697335</v>
      </c>
      <c r="P180" s="3">
        <f t="shared" si="38"/>
        <v>888.1081106164254</v>
      </c>
      <c r="Q180" s="3">
        <f t="shared" si="39"/>
        <v>461.9359201458951</v>
      </c>
      <c r="R180" s="3">
        <f t="shared" si="42"/>
        <v>0.7469201639357159</v>
      </c>
      <c r="S180" s="3">
        <f t="shared" si="40"/>
        <v>10.939370432088495</v>
      </c>
      <c r="T180" s="3">
        <f t="shared" si="41"/>
        <v>1.935833333333333</v>
      </c>
      <c r="U180" s="1"/>
      <c r="V180" s="1">
        <f t="shared" si="50"/>
        <v>174</v>
      </c>
      <c r="W180" s="4">
        <f t="shared" si="43"/>
        <v>-0.44979798749818656</v>
      </c>
      <c r="X180" s="4">
        <f t="shared" si="44"/>
        <v>-3.292285627566912</v>
      </c>
      <c r="Y180" s="4">
        <f t="shared" si="45"/>
        <v>-1.0295894417165528</v>
      </c>
      <c r="Z180" s="4">
        <f t="shared" si="46"/>
        <v>461.9359201458951</v>
      </c>
      <c r="AA180" s="4">
        <f t="shared" si="47"/>
        <v>0.7469201639357159</v>
      </c>
      <c r="AB180" s="4">
        <f t="shared" si="48"/>
        <v>0.1245450463086577</v>
      </c>
      <c r="AC180" s="4">
        <f t="shared" si="49"/>
        <v>1.935833333333333</v>
      </c>
    </row>
    <row r="181" spans="1:29" ht="12.75">
      <c r="A181" s="1">
        <v>1991.1</v>
      </c>
      <c r="B181" s="2">
        <v>7040.828</v>
      </c>
      <c r="C181" s="2">
        <v>83.626</v>
      </c>
      <c r="D181" s="2">
        <v>3914.2</v>
      </c>
      <c r="E181" s="2">
        <v>803.4</v>
      </c>
      <c r="F181" s="2">
        <v>117782.33333333333</v>
      </c>
      <c r="G181" s="2">
        <f t="shared" si="34"/>
        <v>99.18261714090029</v>
      </c>
      <c r="H181" s="2">
        <v>6.426666666666667</v>
      </c>
      <c r="I181" s="2">
        <v>190271.66666666666</v>
      </c>
      <c r="J181" s="2">
        <f t="shared" si="35"/>
        <v>0.985739276395204</v>
      </c>
      <c r="K181" s="2">
        <v>99.8</v>
      </c>
      <c r="L181" s="2">
        <v>92.9</v>
      </c>
      <c r="M181" s="1"/>
      <c r="N181" s="3">
        <f t="shared" si="36"/>
        <v>386.0375153656265</v>
      </c>
      <c r="O181" s="3">
        <f t="shared" si="37"/>
        <v>227.68616303105787</v>
      </c>
      <c r="P181" s="3">
        <f t="shared" si="38"/>
        <v>887.3844440781289</v>
      </c>
      <c r="Q181" s="3">
        <f t="shared" si="39"/>
        <v>460.93241507398136</v>
      </c>
      <c r="R181" s="3">
        <f t="shared" si="42"/>
        <v>1.1788050281718476</v>
      </c>
      <c r="S181" s="3">
        <f t="shared" si="40"/>
        <v>10.5169169296411</v>
      </c>
      <c r="T181" s="3">
        <f t="shared" si="41"/>
        <v>1.6066666666666667</v>
      </c>
      <c r="U181" s="1"/>
      <c r="V181" s="1">
        <f t="shared" si="50"/>
        <v>175</v>
      </c>
      <c r="W181" s="4">
        <f t="shared" si="43"/>
        <v>-1.0721999274744007</v>
      </c>
      <c r="X181" s="4">
        <f t="shared" si="44"/>
        <v>-4.1541588859154785</v>
      </c>
      <c r="Y181" s="4">
        <f t="shared" si="45"/>
        <v>-0.7236665382964702</v>
      </c>
      <c r="Z181" s="4">
        <f t="shared" si="46"/>
        <v>460.93241507398136</v>
      </c>
      <c r="AA181" s="4">
        <f t="shared" si="47"/>
        <v>1.1788050281718476</v>
      </c>
      <c r="AB181" s="4">
        <f t="shared" si="48"/>
        <v>-0.42245350244739477</v>
      </c>
      <c r="AC181" s="4">
        <f t="shared" si="49"/>
        <v>1.6066666666666667</v>
      </c>
    </row>
    <row r="182" spans="1:29" ht="12.75">
      <c r="A182" s="1">
        <v>1991.2</v>
      </c>
      <c r="B182" s="2">
        <v>7086.477</v>
      </c>
      <c r="C182" s="2">
        <v>84.165</v>
      </c>
      <c r="D182" s="2">
        <v>3970.3</v>
      </c>
      <c r="E182" s="2">
        <v>802.1</v>
      </c>
      <c r="F182" s="2">
        <v>117729.33333333333</v>
      </c>
      <c r="G182" s="2">
        <f t="shared" si="34"/>
        <v>99.13798668945907</v>
      </c>
      <c r="H182" s="2">
        <v>5.863333333333334</v>
      </c>
      <c r="I182" s="2">
        <v>190655.66666666666</v>
      </c>
      <c r="J182" s="2">
        <f t="shared" si="35"/>
        <v>0.9877286628801549</v>
      </c>
      <c r="K182" s="2">
        <v>99.6</v>
      </c>
      <c r="L182" s="2">
        <v>94.6</v>
      </c>
      <c r="M182" s="1"/>
      <c r="N182" s="3">
        <f t="shared" si="36"/>
        <v>386.616503137093</v>
      </c>
      <c r="O182" s="3">
        <f t="shared" si="37"/>
        <v>226.6801382166966</v>
      </c>
      <c r="P182" s="3">
        <f t="shared" si="38"/>
        <v>887.829085065898</v>
      </c>
      <c r="Q182" s="3">
        <f t="shared" si="39"/>
        <v>460.4851914901739</v>
      </c>
      <c r="R182" s="3">
        <f t="shared" si="42"/>
        <v>0.6424681347663608</v>
      </c>
      <c r="S182" s="3">
        <f t="shared" si="40"/>
        <v>11.687831818678736</v>
      </c>
      <c r="T182" s="3">
        <f t="shared" si="41"/>
        <v>1.4658333333333335</v>
      </c>
      <c r="U182" s="1"/>
      <c r="V182" s="1">
        <f t="shared" si="50"/>
        <v>176</v>
      </c>
      <c r="W182" s="4">
        <f t="shared" si="43"/>
        <v>0.5789877714664726</v>
      </c>
      <c r="X182" s="4">
        <f t="shared" si="44"/>
        <v>-1.0060248143612682</v>
      </c>
      <c r="Y182" s="4">
        <f t="shared" si="45"/>
        <v>0.4446409877690485</v>
      </c>
      <c r="Z182" s="4">
        <f t="shared" si="46"/>
        <v>460.4851914901739</v>
      </c>
      <c r="AA182" s="4">
        <f t="shared" si="47"/>
        <v>0.6424681347663608</v>
      </c>
      <c r="AB182" s="4">
        <f t="shared" si="48"/>
        <v>1.1709148890376362</v>
      </c>
      <c r="AC182" s="4">
        <f t="shared" si="49"/>
        <v>1.4658333333333335</v>
      </c>
    </row>
    <row r="183" spans="1:29" ht="12.75">
      <c r="A183" s="1">
        <v>1991.3</v>
      </c>
      <c r="B183" s="2">
        <v>7120.738</v>
      </c>
      <c r="C183" s="2">
        <v>84.762</v>
      </c>
      <c r="D183" s="2">
        <v>4015.7</v>
      </c>
      <c r="E183" s="2">
        <v>804.4</v>
      </c>
      <c r="F183" s="2">
        <v>117660</v>
      </c>
      <c r="G183" s="2">
        <f t="shared" si="34"/>
        <v>99.07960219952338</v>
      </c>
      <c r="H183" s="2">
        <v>5.6433333333333335</v>
      </c>
      <c r="I183" s="2">
        <v>191121.33333333334</v>
      </c>
      <c r="J183" s="2">
        <f t="shared" si="35"/>
        <v>0.9901411393727562</v>
      </c>
      <c r="K183" s="2">
        <v>99.8</v>
      </c>
      <c r="L183" s="2">
        <v>95.7</v>
      </c>
      <c r="M183" s="1"/>
      <c r="N183" s="3">
        <f t="shared" si="36"/>
        <v>386.8027409220433</v>
      </c>
      <c r="O183" s="3">
        <f t="shared" si="37"/>
        <v>226.01571097328574</v>
      </c>
      <c r="P183" s="3">
        <f t="shared" si="38"/>
        <v>888.0674431711892</v>
      </c>
      <c r="Q183" s="3">
        <f t="shared" si="39"/>
        <v>460.3829367992134</v>
      </c>
      <c r="R183" s="3">
        <f t="shared" si="42"/>
        <v>0.706817128653725</v>
      </c>
      <c r="S183" s="3">
        <f t="shared" si="40"/>
        <v>12.137096930132635</v>
      </c>
      <c r="T183" s="3">
        <f t="shared" si="41"/>
        <v>1.4108333333333334</v>
      </c>
      <c r="U183" s="1"/>
      <c r="V183" s="1">
        <f t="shared" si="50"/>
        <v>177</v>
      </c>
      <c r="W183" s="4">
        <f t="shared" si="43"/>
        <v>0.18623778495032184</v>
      </c>
      <c r="X183" s="4">
        <f t="shared" si="44"/>
        <v>-0.66442724341087</v>
      </c>
      <c r="Y183" s="4">
        <f t="shared" si="45"/>
        <v>0.23835810529124046</v>
      </c>
      <c r="Z183" s="4">
        <f t="shared" si="46"/>
        <v>460.3829367992134</v>
      </c>
      <c r="AA183" s="4">
        <f t="shared" si="47"/>
        <v>0.706817128653725</v>
      </c>
      <c r="AB183" s="4">
        <f t="shared" si="48"/>
        <v>0.449265111453899</v>
      </c>
      <c r="AC183" s="4">
        <f t="shared" si="49"/>
        <v>1.4108333333333334</v>
      </c>
    </row>
    <row r="184" spans="1:29" ht="12.75">
      <c r="A184" s="1">
        <v>1991.4</v>
      </c>
      <c r="B184" s="2">
        <v>7154.116</v>
      </c>
      <c r="C184" s="2">
        <v>85.206</v>
      </c>
      <c r="D184" s="2">
        <v>4044.1</v>
      </c>
      <c r="E184" s="2">
        <v>803.2</v>
      </c>
      <c r="F184" s="2">
        <v>117678.66666666667</v>
      </c>
      <c r="G184" s="2">
        <f t="shared" si="34"/>
        <v>99.09532110065992</v>
      </c>
      <c r="H184" s="2">
        <v>4.816666666666666</v>
      </c>
      <c r="I184" s="2">
        <v>191650.66666666666</v>
      </c>
      <c r="J184" s="2">
        <f t="shared" si="35"/>
        <v>0.9928834533815252</v>
      </c>
      <c r="K184" s="2">
        <v>99.8</v>
      </c>
      <c r="L184" s="2">
        <v>96.7</v>
      </c>
      <c r="M184" s="1"/>
      <c r="N184" s="3">
        <f t="shared" si="36"/>
        <v>386.7084443956782</v>
      </c>
      <c r="O184" s="3">
        <f t="shared" si="37"/>
        <v>225.067388506753</v>
      </c>
      <c r="P184" s="3">
        <f t="shared" si="38"/>
        <v>888.2585124413563</v>
      </c>
      <c r="Q184" s="3">
        <f t="shared" si="39"/>
        <v>460.1222213652984</v>
      </c>
      <c r="R184" s="3">
        <f t="shared" si="42"/>
        <v>0.5224524733348446</v>
      </c>
      <c r="S184" s="3">
        <f t="shared" si="40"/>
        <v>12.654154856831754</v>
      </c>
      <c r="T184" s="3">
        <f t="shared" si="41"/>
        <v>1.2041666666666666</v>
      </c>
      <c r="U184" s="1"/>
      <c r="V184" s="1">
        <f t="shared" si="50"/>
        <v>178</v>
      </c>
      <c r="W184" s="4">
        <f t="shared" si="43"/>
        <v>-0.094296526365099</v>
      </c>
      <c r="X184" s="4">
        <f t="shared" si="44"/>
        <v>-0.9483224665327441</v>
      </c>
      <c r="Y184" s="4">
        <f t="shared" si="45"/>
        <v>0.19106927016707687</v>
      </c>
      <c r="Z184" s="4">
        <f t="shared" si="46"/>
        <v>460.1222213652984</v>
      </c>
      <c r="AA184" s="4">
        <f t="shared" si="47"/>
        <v>0.5224524733348446</v>
      </c>
      <c r="AB184" s="4">
        <f t="shared" si="48"/>
        <v>0.5170579266991187</v>
      </c>
      <c r="AC184" s="4">
        <f t="shared" si="49"/>
        <v>1.2041666666666666</v>
      </c>
    </row>
    <row r="185" spans="1:29" ht="12.75">
      <c r="A185" s="1">
        <v>1992.1</v>
      </c>
      <c r="B185" s="2">
        <v>7228.234</v>
      </c>
      <c r="C185" s="2">
        <v>85.721</v>
      </c>
      <c r="D185" s="2">
        <v>4142.5</v>
      </c>
      <c r="E185" s="2">
        <v>810</v>
      </c>
      <c r="F185" s="2">
        <v>117958.33333333333</v>
      </c>
      <c r="G185" s="2">
        <f t="shared" si="34"/>
        <v>99.33082392304475</v>
      </c>
      <c r="H185" s="2">
        <v>4.023333333333333</v>
      </c>
      <c r="I185" s="2">
        <v>192074.66666666666</v>
      </c>
      <c r="J185" s="2">
        <f t="shared" si="35"/>
        <v>0.9950800676253252</v>
      </c>
      <c r="K185" s="2">
        <v>99.8</v>
      </c>
      <c r="L185" s="2">
        <v>98.6</v>
      </c>
      <c r="M185" s="1"/>
      <c r="N185" s="3">
        <f t="shared" si="36"/>
        <v>388.28889879603247</v>
      </c>
      <c r="O185" s="3">
        <f t="shared" si="37"/>
        <v>225.0868486326091</v>
      </c>
      <c r="P185" s="3">
        <f t="shared" si="38"/>
        <v>889.0682100374686</v>
      </c>
      <c r="Q185" s="3">
        <f t="shared" si="39"/>
        <v>460.1386007413713</v>
      </c>
      <c r="R185" s="3">
        <f t="shared" si="42"/>
        <v>0.6025982535340368</v>
      </c>
      <c r="S185" s="3">
        <f t="shared" si="40"/>
        <v>13.997342518231859</v>
      </c>
      <c r="T185" s="3">
        <f t="shared" si="41"/>
        <v>1.0058333333333334</v>
      </c>
      <c r="U185" s="1"/>
      <c r="V185" s="1">
        <f t="shared" si="50"/>
        <v>179</v>
      </c>
      <c r="W185" s="4">
        <f t="shared" si="43"/>
        <v>1.580454400354256</v>
      </c>
      <c r="X185" s="4">
        <f t="shared" si="44"/>
        <v>0.019460125856113564</v>
      </c>
      <c r="Y185" s="4">
        <f t="shared" si="45"/>
        <v>0.8096975961123007</v>
      </c>
      <c r="Z185" s="4">
        <f t="shared" si="46"/>
        <v>460.1386007413713</v>
      </c>
      <c r="AA185" s="4">
        <f t="shared" si="47"/>
        <v>0.6025982535340368</v>
      </c>
      <c r="AB185" s="4">
        <f t="shared" si="48"/>
        <v>1.3431876614001048</v>
      </c>
      <c r="AC185" s="4">
        <f t="shared" si="49"/>
        <v>1.0058333333333334</v>
      </c>
    </row>
    <row r="186" spans="1:29" ht="12.75">
      <c r="A186" s="1">
        <v>1992.2</v>
      </c>
      <c r="B186" s="2">
        <v>7297.935</v>
      </c>
      <c r="C186" s="2">
        <v>86.19</v>
      </c>
      <c r="D186" s="2">
        <v>4193.1</v>
      </c>
      <c r="E186" s="2">
        <v>842.2</v>
      </c>
      <c r="F186" s="2">
        <v>118406.66666666667</v>
      </c>
      <c r="G186" s="2">
        <f t="shared" si="34"/>
        <v>99.7083582449847</v>
      </c>
      <c r="H186" s="2">
        <v>3.77</v>
      </c>
      <c r="I186" s="2">
        <v>192506.66666666666</v>
      </c>
      <c r="J186" s="2">
        <f t="shared" si="35"/>
        <v>0.997318127420895</v>
      </c>
      <c r="K186" s="2">
        <v>100</v>
      </c>
      <c r="L186" s="2">
        <v>99.4</v>
      </c>
      <c r="M186" s="1"/>
      <c r="N186" s="3">
        <f t="shared" si="36"/>
        <v>388.73269097417295</v>
      </c>
      <c r="O186" s="3">
        <f t="shared" si="37"/>
        <v>228.21488293105867</v>
      </c>
      <c r="P186" s="3">
        <f t="shared" si="38"/>
        <v>889.8032185649058</v>
      </c>
      <c r="Q186" s="3">
        <f t="shared" si="39"/>
        <v>460.4934982647693</v>
      </c>
      <c r="R186" s="3">
        <f t="shared" si="42"/>
        <v>0.545632523303663</v>
      </c>
      <c r="S186" s="3">
        <f t="shared" si="40"/>
        <v>14.259795200322062</v>
      </c>
      <c r="T186" s="3">
        <f t="shared" si="41"/>
        <v>0.9425</v>
      </c>
      <c r="U186" s="1"/>
      <c r="V186" s="1">
        <f t="shared" si="50"/>
        <v>180</v>
      </c>
      <c r="W186" s="4">
        <f t="shared" si="43"/>
        <v>0.4437921781404839</v>
      </c>
      <c r="X186" s="4">
        <f t="shared" si="44"/>
        <v>3.1280342984495633</v>
      </c>
      <c r="Y186" s="4">
        <f t="shared" si="45"/>
        <v>0.7350085274372304</v>
      </c>
      <c r="Z186" s="4">
        <f t="shared" si="46"/>
        <v>460.4934982647693</v>
      </c>
      <c r="AA186" s="4">
        <f t="shared" si="47"/>
        <v>0.545632523303663</v>
      </c>
      <c r="AB186" s="4">
        <f t="shared" si="48"/>
        <v>0.26245268209020267</v>
      </c>
      <c r="AC186" s="4">
        <f t="shared" si="49"/>
        <v>0.9425</v>
      </c>
    </row>
    <row r="187" spans="1:29" ht="12.75">
      <c r="A187" s="1">
        <v>1992.3</v>
      </c>
      <c r="B187" s="2">
        <v>7369.5</v>
      </c>
      <c r="C187" s="2">
        <v>86.58</v>
      </c>
      <c r="D187" s="2">
        <v>4264.3</v>
      </c>
      <c r="E187" s="2">
        <v>856.3</v>
      </c>
      <c r="F187" s="2">
        <v>118753</v>
      </c>
      <c r="G187" s="2">
        <f t="shared" si="34"/>
        <v>100</v>
      </c>
      <c r="H187" s="2">
        <v>3.2566666666666664</v>
      </c>
      <c r="I187" s="2">
        <v>193024.33333333334</v>
      </c>
      <c r="J187" s="2">
        <f t="shared" si="35"/>
        <v>1</v>
      </c>
      <c r="K187" s="2">
        <v>100</v>
      </c>
      <c r="L187" s="2">
        <v>100.8</v>
      </c>
      <c r="M187" s="1"/>
      <c r="N187" s="3">
        <f t="shared" si="36"/>
        <v>389.6964477829741</v>
      </c>
      <c r="O187" s="3">
        <f t="shared" si="37"/>
        <v>229.15519400183118</v>
      </c>
      <c r="P187" s="3">
        <f t="shared" si="38"/>
        <v>890.5105140276813</v>
      </c>
      <c r="Q187" s="3">
        <f t="shared" si="39"/>
        <v>460.51701859880916</v>
      </c>
      <c r="R187" s="3">
        <f t="shared" si="42"/>
        <v>0.45146803545268455</v>
      </c>
      <c r="S187" s="3">
        <f t="shared" si="40"/>
        <v>15.206951362343379</v>
      </c>
      <c r="T187" s="3">
        <f t="shared" si="41"/>
        <v>0.8141666666666666</v>
      </c>
      <c r="U187" s="1"/>
      <c r="V187" s="1">
        <f t="shared" si="50"/>
        <v>181</v>
      </c>
      <c r="W187" s="4">
        <f t="shared" si="43"/>
        <v>0.9637568088011221</v>
      </c>
      <c r="X187" s="4">
        <f t="shared" si="44"/>
        <v>0.9403110707725091</v>
      </c>
      <c r="Y187" s="4">
        <f t="shared" si="45"/>
        <v>0.7072954627755053</v>
      </c>
      <c r="Z187" s="4">
        <f t="shared" si="46"/>
        <v>460.51701859880916</v>
      </c>
      <c r="AA187" s="4">
        <f t="shared" si="47"/>
        <v>0.45146803545268455</v>
      </c>
      <c r="AB187" s="4">
        <f t="shared" si="48"/>
        <v>0.9471561620213169</v>
      </c>
      <c r="AC187" s="4">
        <f t="shared" si="49"/>
        <v>0.8141666666666666</v>
      </c>
    </row>
    <row r="188" spans="1:29" ht="12.75">
      <c r="A188" s="1">
        <v>1992.4</v>
      </c>
      <c r="B188" s="2">
        <v>7450.687</v>
      </c>
      <c r="C188" s="2">
        <v>87.029</v>
      </c>
      <c r="D188" s="2">
        <v>4341.1</v>
      </c>
      <c r="E188" s="2">
        <v>885.3</v>
      </c>
      <c r="F188" s="2">
        <v>118833.66666666667</v>
      </c>
      <c r="G188" s="2">
        <f t="shared" si="34"/>
        <v>100.06792810848289</v>
      </c>
      <c r="H188" s="2">
        <v>3.0366666666666666</v>
      </c>
      <c r="I188" s="2">
        <v>193615.66666666666</v>
      </c>
      <c r="J188" s="2">
        <f t="shared" si="35"/>
        <v>1.003063517034985</v>
      </c>
      <c r="K188" s="2">
        <v>100.2</v>
      </c>
      <c r="L188" s="2">
        <v>101.2</v>
      </c>
      <c r="M188" s="1"/>
      <c r="N188" s="3">
        <f t="shared" si="36"/>
        <v>390.6582820727794</v>
      </c>
      <c r="O188" s="3">
        <f t="shared" si="37"/>
        <v>231.66263401437504</v>
      </c>
      <c r="P188" s="3">
        <f t="shared" si="38"/>
        <v>891.3002687858636</v>
      </c>
      <c r="Q188" s="3">
        <f t="shared" si="39"/>
        <v>460.47884051000733</v>
      </c>
      <c r="R188" s="3">
        <f t="shared" si="42"/>
        <v>0.517255443086917</v>
      </c>
      <c r="S188" s="3">
        <f t="shared" si="40"/>
        <v>15.08573604086611</v>
      </c>
      <c r="T188" s="3">
        <f t="shared" si="41"/>
        <v>0.7591666666666667</v>
      </c>
      <c r="U188" s="1"/>
      <c r="V188" s="1">
        <f t="shared" si="50"/>
        <v>182</v>
      </c>
      <c r="W188" s="4">
        <f t="shared" si="43"/>
        <v>0.9618342898053243</v>
      </c>
      <c r="X188" s="4">
        <f t="shared" si="44"/>
        <v>2.507440012543867</v>
      </c>
      <c r="Y188" s="4">
        <f t="shared" si="45"/>
        <v>0.7897547581823119</v>
      </c>
      <c r="Z188" s="4">
        <f t="shared" si="46"/>
        <v>460.47884051000733</v>
      </c>
      <c r="AA188" s="4">
        <f t="shared" si="47"/>
        <v>0.517255443086917</v>
      </c>
      <c r="AB188" s="4">
        <f t="shared" si="48"/>
        <v>-0.1212153214772691</v>
      </c>
      <c r="AC188" s="4">
        <f t="shared" si="49"/>
        <v>0.7591666666666667</v>
      </c>
    </row>
    <row r="189" spans="1:29" ht="12.75">
      <c r="A189" s="1">
        <v>1993.1</v>
      </c>
      <c r="B189" s="2">
        <v>7459.718</v>
      </c>
      <c r="C189" s="2">
        <v>87.707</v>
      </c>
      <c r="D189" s="2">
        <v>4379.3</v>
      </c>
      <c r="E189" s="2">
        <v>895.4</v>
      </c>
      <c r="F189" s="2">
        <v>119297.33333333333</v>
      </c>
      <c r="G189" s="2">
        <f t="shared" si="34"/>
        <v>100.45837438492782</v>
      </c>
      <c r="H189" s="2">
        <v>3.04</v>
      </c>
      <c r="I189" s="2">
        <v>194106</v>
      </c>
      <c r="J189" s="2">
        <f t="shared" si="35"/>
        <v>1.0056037839788765</v>
      </c>
      <c r="K189" s="2">
        <v>100.3</v>
      </c>
      <c r="L189" s="2">
        <v>101.4</v>
      </c>
      <c r="M189" s="1"/>
      <c r="N189" s="3">
        <f t="shared" si="36"/>
        <v>390.5054318300571</v>
      </c>
      <c r="O189" s="3">
        <f t="shared" si="37"/>
        <v>231.76806908606963</v>
      </c>
      <c r="P189" s="3">
        <f t="shared" si="38"/>
        <v>891.1684749681308</v>
      </c>
      <c r="Q189" s="3">
        <f t="shared" si="39"/>
        <v>460.71508242625174</v>
      </c>
      <c r="R189" s="3">
        <f t="shared" si="42"/>
        <v>0.776031730804494</v>
      </c>
      <c r="S189" s="3">
        <f t="shared" si="40"/>
        <v>14.507137740433437</v>
      </c>
      <c r="T189" s="3">
        <f t="shared" si="41"/>
        <v>0.76</v>
      </c>
      <c r="U189" s="1"/>
      <c r="V189" s="1">
        <f t="shared" si="50"/>
        <v>183</v>
      </c>
      <c r="W189" s="4">
        <f t="shared" si="43"/>
        <v>-0.15285024272230885</v>
      </c>
      <c r="X189" s="4">
        <f t="shared" si="44"/>
        <v>0.10543507169458621</v>
      </c>
      <c r="Y189" s="4">
        <f t="shared" si="45"/>
        <v>-0.1317938177328415</v>
      </c>
      <c r="Z189" s="4">
        <f t="shared" si="46"/>
        <v>460.71508242625174</v>
      </c>
      <c r="AA189" s="4">
        <f t="shared" si="47"/>
        <v>0.776031730804494</v>
      </c>
      <c r="AB189" s="4">
        <f t="shared" si="48"/>
        <v>-0.578598300432672</v>
      </c>
      <c r="AC189" s="4">
        <f t="shared" si="49"/>
        <v>0.76</v>
      </c>
    </row>
    <row r="190" spans="1:29" ht="12.75">
      <c r="A190" s="1">
        <v>1993.2</v>
      </c>
      <c r="B190" s="2">
        <v>7497.514</v>
      </c>
      <c r="C190" s="2">
        <v>88.19</v>
      </c>
      <c r="D190" s="2">
        <v>4446.7</v>
      </c>
      <c r="E190" s="2">
        <v>918.2</v>
      </c>
      <c r="F190" s="2">
        <v>119959.66666666667</v>
      </c>
      <c r="G190" s="2">
        <f t="shared" si="34"/>
        <v>101.01611468061158</v>
      </c>
      <c r="H190" s="2">
        <v>3</v>
      </c>
      <c r="I190" s="2">
        <v>194555.33333333334</v>
      </c>
      <c r="J190" s="2">
        <f t="shared" si="35"/>
        <v>1.0079316424699476</v>
      </c>
      <c r="K190" s="2">
        <v>100.7</v>
      </c>
      <c r="L190" s="2">
        <v>101.8</v>
      </c>
      <c r="M190" s="1"/>
      <c r="N190" s="3">
        <f t="shared" si="36"/>
        <v>391.25235967855303</v>
      </c>
      <c r="O190" s="3">
        <f t="shared" si="37"/>
        <v>233.50213015753698</v>
      </c>
      <c r="P190" s="3">
        <f t="shared" si="38"/>
        <v>891.4426425570854</v>
      </c>
      <c r="Q190" s="3">
        <f t="shared" si="39"/>
        <v>461.4355316804252</v>
      </c>
      <c r="R190" s="3">
        <f t="shared" si="42"/>
        <v>0.5491864147340486</v>
      </c>
      <c r="S190" s="3">
        <f t="shared" si="40"/>
        <v>14.351652621633296</v>
      </c>
      <c r="T190" s="3">
        <f t="shared" si="41"/>
        <v>0.75</v>
      </c>
      <c r="U190" s="1"/>
      <c r="V190" s="1">
        <f t="shared" si="50"/>
        <v>184</v>
      </c>
      <c r="W190" s="4">
        <f t="shared" si="43"/>
        <v>0.7469278484959432</v>
      </c>
      <c r="X190" s="4">
        <f t="shared" si="44"/>
        <v>1.7340610714673517</v>
      </c>
      <c r="Y190" s="4">
        <f t="shared" si="45"/>
        <v>0.27416758895458315</v>
      </c>
      <c r="Z190" s="4">
        <f t="shared" si="46"/>
        <v>461.4355316804252</v>
      </c>
      <c r="AA190" s="4">
        <f t="shared" si="47"/>
        <v>0.5491864147340486</v>
      </c>
      <c r="AB190" s="4">
        <f t="shared" si="48"/>
        <v>-0.15548511880014182</v>
      </c>
      <c r="AC190" s="4">
        <f t="shared" si="49"/>
        <v>0.75</v>
      </c>
    </row>
    <row r="191" spans="1:29" ht="12.75">
      <c r="A191" s="1">
        <v>1993.3</v>
      </c>
      <c r="B191" s="2">
        <v>7535.996</v>
      </c>
      <c r="C191" s="2">
        <v>88.57</v>
      </c>
      <c r="D191" s="2">
        <v>4510.7</v>
      </c>
      <c r="E191" s="2">
        <v>936.8</v>
      </c>
      <c r="F191" s="2">
        <v>120625.66666666667</v>
      </c>
      <c r="G191" s="2">
        <f t="shared" si="34"/>
        <v>101.57694261759</v>
      </c>
      <c r="H191" s="2">
        <v>3.06</v>
      </c>
      <c r="I191" s="2">
        <v>195068</v>
      </c>
      <c r="J191" s="2">
        <f t="shared" si="35"/>
        <v>1.0105876115791963</v>
      </c>
      <c r="K191" s="2">
        <v>100.6</v>
      </c>
      <c r="L191" s="2">
        <v>102.2</v>
      </c>
      <c r="M191" s="1"/>
      <c r="N191" s="3">
        <f t="shared" si="36"/>
        <v>391.98824759546926</v>
      </c>
      <c r="O191" s="3">
        <f t="shared" si="37"/>
        <v>234.81446571423868</v>
      </c>
      <c r="P191" s="3">
        <f t="shared" si="38"/>
        <v>891.6914330150867</v>
      </c>
      <c r="Q191" s="3">
        <f t="shared" si="39"/>
        <v>461.6266683006644</v>
      </c>
      <c r="R191" s="3">
        <f t="shared" si="42"/>
        <v>0.4299621921401986</v>
      </c>
      <c r="S191" s="3">
        <f t="shared" si="40"/>
        <v>14.31384779481126</v>
      </c>
      <c r="T191" s="3">
        <f t="shared" si="41"/>
        <v>0.765</v>
      </c>
      <c r="U191" s="1"/>
      <c r="V191" s="1">
        <f t="shared" si="50"/>
        <v>185</v>
      </c>
      <c r="W191" s="4">
        <f t="shared" si="43"/>
        <v>0.7358879169162265</v>
      </c>
      <c r="X191" s="4">
        <f t="shared" si="44"/>
        <v>1.3123355567016972</v>
      </c>
      <c r="Y191" s="4">
        <f t="shared" si="45"/>
        <v>0.24879045800128097</v>
      </c>
      <c r="Z191" s="4">
        <f t="shared" si="46"/>
        <v>461.6266683006644</v>
      </c>
      <c r="AA191" s="4">
        <f t="shared" si="47"/>
        <v>0.4299621921401986</v>
      </c>
      <c r="AB191" s="4">
        <f t="shared" si="48"/>
        <v>-0.03780482682203612</v>
      </c>
      <c r="AC191" s="4">
        <f t="shared" si="49"/>
        <v>0.765</v>
      </c>
    </row>
    <row r="192" spans="1:29" ht="12.75">
      <c r="A192" s="1">
        <v>1993.4</v>
      </c>
      <c r="B192" s="2">
        <v>7637.406</v>
      </c>
      <c r="C192" s="2">
        <v>89.038</v>
      </c>
      <c r="D192" s="2">
        <v>4574.9</v>
      </c>
      <c r="E192" s="2">
        <v>979.8</v>
      </c>
      <c r="F192" s="2">
        <v>121152</v>
      </c>
      <c r="G192" s="2">
        <f t="shared" si="34"/>
        <v>102.0201594907076</v>
      </c>
      <c r="H192" s="2">
        <v>2.99</v>
      </c>
      <c r="I192" s="2">
        <v>195621</v>
      </c>
      <c r="J192" s="2">
        <f t="shared" si="35"/>
        <v>1.0134525353452846</v>
      </c>
      <c r="K192" s="2">
        <v>100.7</v>
      </c>
      <c r="L192" s="2">
        <v>102.6</v>
      </c>
      <c r="M192" s="1"/>
      <c r="N192" s="3">
        <f t="shared" si="36"/>
        <v>392.5914021250971</v>
      </c>
      <c r="O192" s="3">
        <f t="shared" si="37"/>
        <v>238.4922370908209</v>
      </c>
      <c r="P192" s="3">
        <f t="shared" si="38"/>
        <v>892.7450442315642</v>
      </c>
      <c r="Q192" s="3">
        <f t="shared" si="39"/>
        <v>461.8783196161676</v>
      </c>
      <c r="R192" s="3">
        <f t="shared" si="42"/>
        <v>0.5270045078613173</v>
      </c>
      <c r="S192" s="3">
        <f t="shared" si="40"/>
        <v>14.177468783656469</v>
      </c>
      <c r="T192" s="3">
        <f t="shared" si="41"/>
        <v>0.7475</v>
      </c>
      <c r="U192" s="1"/>
      <c r="V192" s="1">
        <f t="shared" si="50"/>
        <v>186</v>
      </c>
      <c r="W192" s="4">
        <f t="shared" si="43"/>
        <v>0.6031545296278296</v>
      </c>
      <c r="X192" s="4">
        <f t="shared" si="44"/>
        <v>3.6777713765822284</v>
      </c>
      <c r="Y192" s="4">
        <f t="shared" si="45"/>
        <v>1.0536112164775204</v>
      </c>
      <c r="Z192" s="4">
        <f t="shared" si="46"/>
        <v>461.8783196161676</v>
      </c>
      <c r="AA192" s="4">
        <f t="shared" si="47"/>
        <v>0.5270045078613173</v>
      </c>
      <c r="AB192" s="4">
        <f t="shared" si="48"/>
        <v>-0.13637901115479067</v>
      </c>
      <c r="AC192" s="4">
        <f t="shared" si="49"/>
        <v>0.7475</v>
      </c>
    </row>
    <row r="193" spans="1:29" ht="12.75">
      <c r="A193" s="1">
        <v>1994.1</v>
      </c>
      <c r="B193" s="2">
        <v>7715.058</v>
      </c>
      <c r="C193" s="2">
        <v>89.578</v>
      </c>
      <c r="D193" s="2">
        <v>4643.9</v>
      </c>
      <c r="E193" s="2">
        <v>997.9</v>
      </c>
      <c r="F193" s="2">
        <v>121994</v>
      </c>
      <c r="G193" s="2">
        <f t="shared" si="34"/>
        <v>102.72919420983048</v>
      </c>
      <c r="H193" s="2">
        <v>3.2133333333333334</v>
      </c>
      <c r="I193" s="2">
        <v>196085.33333333334</v>
      </c>
      <c r="J193" s="2">
        <f t="shared" si="35"/>
        <v>1.015858104245924</v>
      </c>
      <c r="K193" s="2">
        <v>100.3</v>
      </c>
      <c r="L193" s="2">
        <v>103.8</v>
      </c>
      <c r="M193" s="1"/>
      <c r="N193" s="3">
        <f t="shared" si="36"/>
        <v>393.2466377079613</v>
      </c>
      <c r="O193" s="3">
        <f t="shared" si="37"/>
        <v>239.4809638545008</v>
      </c>
      <c r="P193" s="3">
        <f t="shared" si="38"/>
        <v>893.5195604363938</v>
      </c>
      <c r="Q193" s="3">
        <f t="shared" si="39"/>
        <v>461.93581741828604</v>
      </c>
      <c r="R193" s="3">
        <f t="shared" si="42"/>
        <v>0.6046509217665808</v>
      </c>
      <c r="S193" s="3">
        <f t="shared" si="40"/>
        <v>14.735621661401787</v>
      </c>
      <c r="T193" s="3">
        <f t="shared" si="41"/>
        <v>0.8033333333333333</v>
      </c>
      <c r="U193" s="1"/>
      <c r="V193" s="1">
        <f t="shared" si="50"/>
        <v>187</v>
      </c>
      <c r="W193" s="4">
        <f t="shared" si="43"/>
        <v>0.6552355828642362</v>
      </c>
      <c r="X193" s="4">
        <f t="shared" si="44"/>
        <v>0.9887267636798924</v>
      </c>
      <c r="Y193" s="4">
        <f t="shared" si="45"/>
        <v>0.7745162048296379</v>
      </c>
      <c r="Z193" s="4">
        <f t="shared" si="46"/>
        <v>461.93581741828604</v>
      </c>
      <c r="AA193" s="4">
        <f t="shared" si="47"/>
        <v>0.6046509217665808</v>
      </c>
      <c r="AB193" s="4">
        <f t="shared" si="48"/>
        <v>0.558152877745318</v>
      </c>
      <c r="AC193" s="4">
        <f t="shared" si="49"/>
        <v>0.8033333333333333</v>
      </c>
    </row>
    <row r="194" spans="1:29" ht="12.75">
      <c r="A194" s="1">
        <v>1994.2</v>
      </c>
      <c r="B194" s="2">
        <v>7815.682</v>
      </c>
      <c r="C194" s="2">
        <v>89.954</v>
      </c>
      <c r="D194" s="2">
        <v>4702.8</v>
      </c>
      <c r="E194" s="2">
        <v>1025.2</v>
      </c>
      <c r="F194" s="2">
        <v>122596</v>
      </c>
      <c r="G194" s="2">
        <f t="shared" si="34"/>
        <v>103.23612877148366</v>
      </c>
      <c r="H194" s="2">
        <v>3.94</v>
      </c>
      <c r="I194" s="2">
        <v>196522</v>
      </c>
      <c r="J194" s="2">
        <f t="shared" si="35"/>
        <v>1.0181203406133597</v>
      </c>
      <c r="K194" s="2">
        <v>101.1</v>
      </c>
      <c r="L194" s="2">
        <v>103.6</v>
      </c>
      <c r="M194" s="1"/>
      <c r="N194" s="3">
        <f t="shared" si="36"/>
        <v>393.86568025112285</v>
      </c>
      <c r="O194" s="3">
        <f t="shared" si="37"/>
        <v>241.53864420075584</v>
      </c>
      <c r="P194" s="3">
        <f t="shared" si="38"/>
        <v>894.5929383197144</v>
      </c>
      <c r="Q194" s="3">
        <f t="shared" si="39"/>
        <v>463.0000692890328</v>
      </c>
      <c r="R194" s="3">
        <f t="shared" si="42"/>
        <v>0.41886744395762676</v>
      </c>
      <c r="S194" s="3">
        <f t="shared" si="40"/>
        <v>14.123890126803646</v>
      </c>
      <c r="T194" s="3">
        <f t="shared" si="41"/>
        <v>0.985</v>
      </c>
      <c r="U194" s="1"/>
      <c r="V194" s="1">
        <f t="shared" si="50"/>
        <v>188</v>
      </c>
      <c r="W194" s="4">
        <f t="shared" si="43"/>
        <v>0.6190425431615267</v>
      </c>
      <c r="X194" s="4">
        <f t="shared" si="44"/>
        <v>2.05768034625504</v>
      </c>
      <c r="Y194" s="4">
        <f t="shared" si="45"/>
        <v>1.0733778833206316</v>
      </c>
      <c r="Z194" s="4">
        <f t="shared" si="46"/>
        <v>463.0000692890328</v>
      </c>
      <c r="AA194" s="4">
        <f t="shared" si="47"/>
        <v>0.41886744395762676</v>
      </c>
      <c r="AB194" s="4">
        <f t="shared" si="48"/>
        <v>-0.6117315345981407</v>
      </c>
      <c r="AC194" s="4">
        <f t="shared" si="49"/>
        <v>0.985</v>
      </c>
    </row>
    <row r="195" spans="1:29" ht="12.75">
      <c r="A195" s="1">
        <v>1994.3</v>
      </c>
      <c r="B195" s="2">
        <v>7859.465</v>
      </c>
      <c r="C195" s="2">
        <v>90.53</v>
      </c>
      <c r="D195" s="2">
        <v>4778.6</v>
      </c>
      <c r="E195" s="2">
        <v>1039.5</v>
      </c>
      <c r="F195" s="2">
        <v>123245</v>
      </c>
      <c r="G195" s="2">
        <f t="shared" si="34"/>
        <v>103.78264128064134</v>
      </c>
      <c r="H195" s="2">
        <v>4.486666666666667</v>
      </c>
      <c r="I195" s="2">
        <v>197050</v>
      </c>
      <c r="J195" s="2">
        <f t="shared" si="35"/>
        <v>1.0208557470301671</v>
      </c>
      <c r="K195" s="2">
        <v>101.1</v>
      </c>
      <c r="L195" s="2">
        <v>103.5</v>
      </c>
      <c r="M195" s="1"/>
      <c r="N195" s="3">
        <f t="shared" si="36"/>
        <v>394.55803648329317</v>
      </c>
      <c r="O195" s="3">
        <f t="shared" si="37"/>
        <v>242.0172576574569</v>
      </c>
      <c r="P195" s="3">
        <f t="shared" si="38"/>
        <v>894.8832573712735</v>
      </c>
      <c r="Q195" s="3">
        <f t="shared" si="39"/>
        <v>463.25974211853185</v>
      </c>
      <c r="R195" s="3">
        <f t="shared" si="42"/>
        <v>0.6382858930002122</v>
      </c>
      <c r="S195" s="3">
        <f t="shared" si="40"/>
        <v>13.38903252180747</v>
      </c>
      <c r="T195" s="3">
        <f t="shared" si="41"/>
        <v>1.1216666666666668</v>
      </c>
      <c r="U195" s="1"/>
      <c r="V195" s="1">
        <f t="shared" si="50"/>
        <v>189</v>
      </c>
      <c r="W195" s="4">
        <f t="shared" si="43"/>
        <v>0.6923562321703116</v>
      </c>
      <c r="X195" s="4">
        <f t="shared" si="44"/>
        <v>0.47861345670105493</v>
      </c>
      <c r="Y195" s="4">
        <f t="shared" si="45"/>
        <v>0.290319051559095</v>
      </c>
      <c r="Z195" s="4">
        <f t="shared" si="46"/>
        <v>463.25974211853185</v>
      </c>
      <c r="AA195" s="4">
        <f t="shared" si="47"/>
        <v>0.6382858930002122</v>
      </c>
      <c r="AB195" s="4">
        <f t="shared" si="48"/>
        <v>-0.7348576049961757</v>
      </c>
      <c r="AC195" s="4">
        <f t="shared" si="49"/>
        <v>1.1216666666666668</v>
      </c>
    </row>
    <row r="196" spans="1:29" ht="12.75">
      <c r="A196" s="1">
        <v>1994.4</v>
      </c>
      <c r="B196" s="2">
        <v>7951.647</v>
      </c>
      <c r="C196" s="2">
        <v>90.952</v>
      </c>
      <c r="D196" s="2">
        <v>4847.9</v>
      </c>
      <c r="E196" s="2">
        <v>1070.4</v>
      </c>
      <c r="F196" s="2">
        <v>124449.66666666667</v>
      </c>
      <c r="G196" s="2">
        <f t="shared" si="34"/>
        <v>104.797071793274</v>
      </c>
      <c r="H196" s="2">
        <v>5.166666666666667</v>
      </c>
      <c r="I196" s="2">
        <v>197600.66666666666</v>
      </c>
      <c r="J196" s="2">
        <f t="shared" si="35"/>
        <v>1.0237085825103225</v>
      </c>
      <c r="K196" s="2">
        <v>101.1</v>
      </c>
      <c r="L196" s="2">
        <v>104.1</v>
      </c>
      <c r="M196" s="1"/>
      <c r="N196" s="3">
        <f t="shared" si="36"/>
        <v>395.2537106924521</v>
      </c>
      <c r="O196" s="3">
        <f t="shared" si="37"/>
        <v>244.20238958247822</v>
      </c>
      <c r="P196" s="3">
        <f t="shared" si="38"/>
        <v>895.770245728062</v>
      </c>
      <c r="Q196" s="3">
        <f t="shared" si="39"/>
        <v>463.95338719086715</v>
      </c>
      <c r="R196" s="3">
        <f t="shared" si="42"/>
        <v>0.46506073394567693</v>
      </c>
      <c r="S196" s="3">
        <f t="shared" si="40"/>
        <v>13.502008079411777</v>
      </c>
      <c r="T196" s="3">
        <f t="shared" si="41"/>
        <v>1.2916666666666667</v>
      </c>
      <c r="U196" s="1"/>
      <c r="V196" s="1">
        <f t="shared" si="50"/>
        <v>190</v>
      </c>
      <c r="W196" s="4">
        <f t="shared" si="43"/>
        <v>0.6956742091589376</v>
      </c>
      <c r="X196" s="4">
        <f t="shared" si="44"/>
        <v>2.1851319250213237</v>
      </c>
      <c r="Y196" s="4">
        <f t="shared" si="45"/>
        <v>0.8869883567884926</v>
      </c>
      <c r="Z196" s="4">
        <f t="shared" si="46"/>
        <v>463.95338719086715</v>
      </c>
      <c r="AA196" s="4">
        <f t="shared" si="47"/>
        <v>0.46506073394567693</v>
      </c>
      <c r="AB196" s="4">
        <f t="shared" si="48"/>
        <v>0.11297555760430633</v>
      </c>
      <c r="AC196" s="4">
        <f t="shared" si="49"/>
        <v>1.2916666666666667</v>
      </c>
    </row>
    <row r="197" spans="1:29" ht="12.75">
      <c r="A197" s="1">
        <v>1995.1</v>
      </c>
      <c r="B197" s="2">
        <v>7973.735</v>
      </c>
      <c r="C197" s="2">
        <v>91.53</v>
      </c>
      <c r="D197" s="2">
        <v>4879</v>
      </c>
      <c r="E197" s="2">
        <v>1099.4</v>
      </c>
      <c r="F197" s="2">
        <v>124848.66666666667</v>
      </c>
      <c r="G197" s="2">
        <f aca="true" t="shared" si="51" ref="G197:G237">F197/F$187*100</f>
        <v>105.13306330506738</v>
      </c>
      <c r="H197" s="2">
        <v>5.81</v>
      </c>
      <c r="I197" s="2">
        <v>197882</v>
      </c>
      <c r="J197" s="2">
        <f aca="true" t="shared" si="52" ref="J197:J237">I197/I$187</f>
        <v>1.0251660844142274</v>
      </c>
      <c r="K197" s="2">
        <v>101</v>
      </c>
      <c r="L197" s="2">
        <v>104.9</v>
      </c>
      <c r="M197" s="1"/>
      <c r="N197" s="3">
        <f aca="true" t="shared" si="53" ref="N197:N236">LN((D197/C197)/J197)*100</f>
        <v>395.11741393799434</v>
      </c>
      <c r="O197" s="3">
        <f aca="true" t="shared" si="54" ref="O197:O236">LN((E197/C197)/J197)*100</f>
        <v>246.09984349906662</v>
      </c>
      <c r="P197" s="3">
        <f aca="true" t="shared" si="55" ref="P197:P236">LN(B197/J197)*100</f>
        <v>895.9053661342592</v>
      </c>
      <c r="Q197" s="3">
        <f aca="true" t="shared" si="56" ref="Q197:Q236">LN((K197*G197/100)/J197)*100</f>
        <v>464.03225152352275</v>
      </c>
      <c r="R197" s="3">
        <f t="shared" si="42"/>
        <v>0.6334892569882733</v>
      </c>
      <c r="S197" s="3">
        <f aca="true" t="shared" si="57" ref="S197:S236">LN(L197/C197)*100</f>
        <v>13.634072800556355</v>
      </c>
      <c r="T197" s="3">
        <f aca="true" t="shared" si="58" ref="T197:T236">H197/4</f>
        <v>1.4525</v>
      </c>
      <c r="U197" s="1"/>
      <c r="V197" s="1">
        <f t="shared" si="50"/>
        <v>191</v>
      </c>
      <c r="W197" s="4">
        <f t="shared" si="43"/>
        <v>-0.13629675445776002</v>
      </c>
      <c r="X197" s="4">
        <f t="shared" si="44"/>
        <v>1.897453916588404</v>
      </c>
      <c r="Y197" s="4">
        <f t="shared" si="45"/>
        <v>0.13512040619718846</v>
      </c>
      <c r="Z197" s="4">
        <f t="shared" si="46"/>
        <v>464.03225152352275</v>
      </c>
      <c r="AA197" s="4">
        <f t="shared" si="47"/>
        <v>0.6334892569882733</v>
      </c>
      <c r="AB197" s="4">
        <f t="shared" si="48"/>
        <v>0.13206472114457846</v>
      </c>
      <c r="AC197" s="4">
        <f t="shared" si="49"/>
        <v>1.4525</v>
      </c>
    </row>
    <row r="198" spans="1:29" ht="12.75">
      <c r="A198" s="1">
        <v>1995.2</v>
      </c>
      <c r="B198" s="2">
        <v>7987.97</v>
      </c>
      <c r="C198" s="2">
        <v>91.859</v>
      </c>
      <c r="D198" s="2">
        <v>4946.7</v>
      </c>
      <c r="E198" s="2">
        <v>1098.9</v>
      </c>
      <c r="F198" s="2">
        <v>124629.33333333333</v>
      </c>
      <c r="G198" s="2">
        <f t="shared" si="51"/>
        <v>104.94836621671311</v>
      </c>
      <c r="H198" s="2">
        <v>6.02</v>
      </c>
      <c r="I198" s="2">
        <v>198295.33333333334</v>
      </c>
      <c r="J198" s="2">
        <f t="shared" si="52"/>
        <v>1.0273074379223346</v>
      </c>
      <c r="K198" s="2">
        <v>100.8</v>
      </c>
      <c r="L198" s="2">
        <v>105.5</v>
      </c>
      <c r="M198" s="1"/>
      <c r="N198" s="3">
        <f t="shared" si="53"/>
        <v>395.9279932390687</v>
      </c>
      <c r="O198" s="3">
        <f t="shared" si="54"/>
        <v>245.48689242685336</v>
      </c>
      <c r="P198" s="3">
        <f t="shared" si="55"/>
        <v>895.8750697418182</v>
      </c>
      <c r="Q198" s="3">
        <f t="shared" si="56"/>
        <v>463.4495407063821</v>
      </c>
      <c r="R198" s="3">
        <f aca="true" t="shared" si="59" ref="R198:R236">(LN(C198)-LN(C197))*100</f>
        <v>0.35880053106360776</v>
      </c>
      <c r="S198" s="3">
        <f t="shared" si="57"/>
        <v>13.845616020879723</v>
      </c>
      <c r="T198" s="3">
        <f t="shared" si="58"/>
        <v>1.505</v>
      </c>
      <c r="U198" s="1"/>
      <c r="V198" s="1">
        <f t="shared" si="50"/>
        <v>192</v>
      </c>
      <c r="W198" s="4">
        <f t="shared" si="43"/>
        <v>0.8105793010743696</v>
      </c>
      <c r="X198" s="4">
        <f t="shared" si="44"/>
        <v>-0.6129510722132636</v>
      </c>
      <c r="Y198" s="4">
        <f t="shared" si="45"/>
        <v>-0.030296392441073294</v>
      </c>
      <c r="Z198" s="4">
        <f t="shared" si="46"/>
        <v>463.4495407063821</v>
      </c>
      <c r="AA198" s="4">
        <f t="shared" si="47"/>
        <v>0.35880053106360776</v>
      </c>
      <c r="AB198" s="4">
        <f t="shared" si="48"/>
        <v>0.21154322032336736</v>
      </c>
      <c r="AC198" s="4">
        <f t="shared" si="49"/>
        <v>1.505</v>
      </c>
    </row>
    <row r="199" spans="1:29" ht="12.75">
      <c r="A199" s="1">
        <v>1995.3</v>
      </c>
      <c r="B199" s="2">
        <v>8053.056</v>
      </c>
      <c r="C199" s="2">
        <v>92.289</v>
      </c>
      <c r="D199" s="2">
        <v>5011</v>
      </c>
      <c r="E199" s="2">
        <v>1115</v>
      </c>
      <c r="F199" s="2">
        <v>124933.66666666667</v>
      </c>
      <c r="G199" s="2">
        <f t="shared" si="51"/>
        <v>105.20464044417123</v>
      </c>
      <c r="H199" s="2">
        <v>5.796666666666667</v>
      </c>
      <c r="I199" s="2">
        <v>198807</v>
      </c>
      <c r="J199" s="2">
        <f t="shared" si="52"/>
        <v>1.029958226337612</v>
      </c>
      <c r="K199" s="2">
        <v>101.1</v>
      </c>
      <c r="L199" s="2">
        <v>106.1</v>
      </c>
      <c r="M199" s="1"/>
      <c r="N199" s="3">
        <f t="shared" si="53"/>
        <v>396.4947572685749</v>
      </c>
      <c r="O199" s="3">
        <f t="shared" si="54"/>
        <v>246.21664816202434</v>
      </c>
      <c r="P199" s="3">
        <f t="shared" si="55"/>
        <v>896.4288681236266</v>
      </c>
      <c r="Q199" s="3">
        <f t="shared" si="56"/>
        <v>463.7329105589821</v>
      </c>
      <c r="R199" s="3">
        <f t="shared" si="59"/>
        <v>0.4670165101336998</v>
      </c>
      <c r="S199" s="3">
        <f t="shared" si="57"/>
        <v>13.945708781127578</v>
      </c>
      <c r="T199" s="3">
        <f t="shared" si="58"/>
        <v>1.4491666666666667</v>
      </c>
      <c r="U199" s="1"/>
      <c r="V199" s="1">
        <f t="shared" si="50"/>
        <v>193</v>
      </c>
      <c r="W199" s="4">
        <f aca="true" t="shared" si="60" ref="W199:W236">N199-N198</f>
        <v>0.5667640295062029</v>
      </c>
      <c r="X199" s="4">
        <f aca="true" t="shared" si="61" ref="X199:X236">O199-O198</f>
        <v>0.7297557351709827</v>
      </c>
      <c r="Y199" s="4">
        <f aca="true" t="shared" si="62" ref="Y199:Y236">P199-P198</f>
        <v>0.5537983818084058</v>
      </c>
      <c r="Z199" s="4">
        <f aca="true" t="shared" si="63" ref="Z199:Z236">Q199-Q$238</f>
        <v>463.7329105589821</v>
      </c>
      <c r="AA199" s="4">
        <f aca="true" t="shared" si="64" ref="AA199:AA236">R199</f>
        <v>0.4670165101336998</v>
      </c>
      <c r="AB199" s="4">
        <f aca="true" t="shared" si="65" ref="AB199:AB236">S199-S198</f>
        <v>0.10009276024785585</v>
      </c>
      <c r="AC199" s="4">
        <f aca="true" t="shared" si="66" ref="AC199:AC236">T199</f>
        <v>1.4491666666666667</v>
      </c>
    </row>
    <row r="200" spans="1:29" ht="12.75">
      <c r="A200" s="1">
        <v>1995.4</v>
      </c>
      <c r="B200" s="2">
        <v>8111.958</v>
      </c>
      <c r="C200" s="2">
        <v>92.733</v>
      </c>
      <c r="D200" s="2">
        <v>5066.4</v>
      </c>
      <c r="E200" s="2">
        <v>1138.2</v>
      </c>
      <c r="F200" s="2">
        <v>125221.33333333333</v>
      </c>
      <c r="G200" s="2">
        <f t="shared" si="51"/>
        <v>105.44687993847172</v>
      </c>
      <c r="H200" s="2">
        <v>5.72</v>
      </c>
      <c r="I200" s="2">
        <v>199351.66666666666</v>
      </c>
      <c r="J200" s="2">
        <f t="shared" si="52"/>
        <v>1.03277997765394</v>
      </c>
      <c r="K200" s="2">
        <v>100.8</v>
      </c>
      <c r="L200" s="2">
        <v>107.1</v>
      </c>
      <c r="M200" s="1"/>
      <c r="N200" s="3">
        <f t="shared" si="53"/>
        <v>396.8407215031226</v>
      </c>
      <c r="O200" s="3">
        <f t="shared" si="54"/>
        <v>247.52247759980293</v>
      </c>
      <c r="P200" s="3">
        <f t="shared" si="55"/>
        <v>896.8840374410241</v>
      </c>
      <c r="Q200" s="3">
        <f t="shared" si="56"/>
        <v>463.39213141779965</v>
      </c>
      <c r="R200" s="3">
        <f t="shared" si="59"/>
        <v>0.47994384698064607</v>
      </c>
      <c r="S200" s="3">
        <f t="shared" si="57"/>
        <v>14.403858117523537</v>
      </c>
      <c r="T200" s="3">
        <f t="shared" si="58"/>
        <v>1.43</v>
      </c>
      <c r="U200" s="1"/>
      <c r="V200" s="1">
        <f t="shared" si="50"/>
        <v>194</v>
      </c>
      <c r="W200" s="4">
        <f t="shared" si="60"/>
        <v>0.34596423454769365</v>
      </c>
      <c r="X200" s="4">
        <f t="shared" si="61"/>
        <v>1.3058294377785842</v>
      </c>
      <c r="Y200" s="4">
        <f t="shared" si="62"/>
        <v>0.4551693173975764</v>
      </c>
      <c r="Z200" s="4">
        <f t="shared" si="63"/>
        <v>463.39213141779965</v>
      </c>
      <c r="AA200" s="4">
        <f t="shared" si="64"/>
        <v>0.47994384698064607</v>
      </c>
      <c r="AB200" s="4">
        <f t="shared" si="65"/>
        <v>0.4581493363959588</v>
      </c>
      <c r="AC200" s="4">
        <f t="shared" si="66"/>
        <v>1.43</v>
      </c>
    </row>
    <row r="201" spans="1:29" ht="12.75">
      <c r="A201" s="1">
        <v>1996.1</v>
      </c>
      <c r="B201" s="2">
        <v>8169.191</v>
      </c>
      <c r="C201" s="2">
        <v>93.328</v>
      </c>
      <c r="D201" s="2">
        <v>5142.8</v>
      </c>
      <c r="E201" s="2">
        <v>1163.2</v>
      </c>
      <c r="F201" s="2">
        <v>125542</v>
      </c>
      <c r="G201" s="2">
        <f t="shared" si="51"/>
        <v>105.71690820442431</v>
      </c>
      <c r="H201" s="2">
        <v>5.363333333333333</v>
      </c>
      <c r="I201" s="2">
        <v>199775.66666666666</v>
      </c>
      <c r="J201" s="2">
        <f t="shared" si="52"/>
        <v>1.0349765918977398</v>
      </c>
      <c r="K201" s="2">
        <v>100.1</v>
      </c>
      <c r="L201" s="2">
        <v>108.2</v>
      </c>
      <c r="M201" s="1"/>
      <c r="N201" s="3">
        <f t="shared" si="53"/>
        <v>397.485397726116</v>
      </c>
      <c r="O201" s="3">
        <f t="shared" si="54"/>
        <v>248.84311268303213</v>
      </c>
      <c r="P201" s="3">
        <f t="shared" si="55"/>
        <v>897.3746352205678</v>
      </c>
      <c r="Q201" s="3">
        <f t="shared" si="56"/>
        <v>462.73855345697854</v>
      </c>
      <c r="R201" s="3">
        <f t="shared" si="59"/>
        <v>0.6395773732814192</v>
      </c>
      <c r="S201" s="3">
        <f t="shared" si="57"/>
        <v>14.786119640109934</v>
      </c>
      <c r="T201" s="3">
        <f t="shared" si="58"/>
        <v>1.3408333333333333</v>
      </c>
      <c r="U201" s="1"/>
      <c r="V201" s="1">
        <f aca="true" t="shared" si="67" ref="V201:V236">V200+1</f>
        <v>195</v>
      </c>
      <c r="W201" s="4">
        <f t="shared" si="60"/>
        <v>0.6446762229933825</v>
      </c>
      <c r="X201" s="4">
        <f t="shared" si="61"/>
        <v>1.320635083229206</v>
      </c>
      <c r="Y201" s="4">
        <f t="shared" si="62"/>
        <v>0.4905977795436911</v>
      </c>
      <c r="Z201" s="4">
        <f t="shared" si="63"/>
        <v>462.73855345697854</v>
      </c>
      <c r="AA201" s="4">
        <f t="shared" si="64"/>
        <v>0.6395773732814192</v>
      </c>
      <c r="AB201" s="4">
        <f t="shared" si="65"/>
        <v>0.382261522586397</v>
      </c>
      <c r="AC201" s="4">
        <f t="shared" si="66"/>
        <v>1.3408333333333333</v>
      </c>
    </row>
    <row r="202" spans="1:29" ht="12.75">
      <c r="A202" s="1">
        <v>1996.2</v>
      </c>
      <c r="B202" s="2">
        <v>8303.094</v>
      </c>
      <c r="C202" s="2">
        <v>93.659</v>
      </c>
      <c r="D202" s="2">
        <v>5232</v>
      </c>
      <c r="E202" s="2">
        <v>1197.4</v>
      </c>
      <c r="F202" s="2">
        <v>126280</v>
      </c>
      <c r="G202" s="2">
        <f t="shared" si="51"/>
        <v>106.33836618864365</v>
      </c>
      <c r="H202" s="2">
        <v>5.243333333333333</v>
      </c>
      <c r="I202" s="2">
        <v>200279.33333333334</v>
      </c>
      <c r="J202" s="2">
        <f t="shared" si="52"/>
        <v>1.0375859347612477</v>
      </c>
      <c r="K202" s="2">
        <v>100.2</v>
      </c>
      <c r="L202" s="2">
        <v>109.2</v>
      </c>
      <c r="M202" s="1"/>
      <c r="N202" s="3">
        <f t="shared" si="53"/>
        <v>398.5991567976994</v>
      </c>
      <c r="O202" s="3">
        <f t="shared" si="54"/>
        <v>251.13504933312112</v>
      </c>
      <c r="P202" s="3">
        <f t="shared" si="55"/>
        <v>898.7486697028996</v>
      </c>
      <c r="Q202" s="3">
        <f t="shared" si="56"/>
        <v>463.17273482088683</v>
      </c>
      <c r="R202" s="3">
        <f t="shared" si="59"/>
        <v>0.354035677060871</v>
      </c>
      <c r="S202" s="3">
        <f t="shared" si="57"/>
        <v>15.35205365289142</v>
      </c>
      <c r="T202" s="3">
        <f t="shared" si="58"/>
        <v>1.3108333333333333</v>
      </c>
      <c r="U202" s="1"/>
      <c r="V202" s="1">
        <f t="shared" si="67"/>
        <v>196</v>
      </c>
      <c r="W202" s="4">
        <f t="shared" si="60"/>
        <v>1.113759071583388</v>
      </c>
      <c r="X202" s="4">
        <f t="shared" si="61"/>
        <v>2.291936650088985</v>
      </c>
      <c r="Y202" s="4">
        <f t="shared" si="62"/>
        <v>1.3740344823318082</v>
      </c>
      <c r="Z202" s="4">
        <f t="shared" si="63"/>
        <v>463.17273482088683</v>
      </c>
      <c r="AA202" s="4">
        <f t="shared" si="64"/>
        <v>0.354035677060871</v>
      </c>
      <c r="AB202" s="4">
        <f t="shared" si="65"/>
        <v>0.5659340127814865</v>
      </c>
      <c r="AC202" s="4">
        <f t="shared" si="66"/>
        <v>1.3108333333333333</v>
      </c>
    </row>
    <row r="203" spans="1:29" ht="12.75">
      <c r="A203" s="1">
        <v>1996.3</v>
      </c>
      <c r="B203" s="2">
        <v>8372.697</v>
      </c>
      <c r="C203" s="2">
        <v>93.951</v>
      </c>
      <c r="D203" s="2">
        <v>5286.4</v>
      </c>
      <c r="E203" s="2">
        <v>1228.8</v>
      </c>
      <c r="F203" s="2">
        <v>127218.33333333333</v>
      </c>
      <c r="G203" s="2">
        <f t="shared" si="51"/>
        <v>107.12852166541758</v>
      </c>
      <c r="H203" s="2">
        <v>5.3066666666666675</v>
      </c>
      <c r="I203" s="2">
        <v>200849.33333333334</v>
      </c>
      <c r="J203" s="2">
        <f t="shared" si="52"/>
        <v>1.0405389303248467</v>
      </c>
      <c r="K203" s="2">
        <v>100.3</v>
      </c>
      <c r="L203" s="2">
        <v>110</v>
      </c>
      <c r="M203" s="1"/>
      <c r="N203" s="3">
        <f t="shared" si="53"/>
        <v>399.03806129559246</v>
      </c>
      <c r="O203" s="3">
        <f t="shared" si="54"/>
        <v>253.12812114627278</v>
      </c>
      <c r="P203" s="3">
        <f t="shared" si="55"/>
        <v>899.2992552635012</v>
      </c>
      <c r="Q203" s="3">
        <f t="shared" si="56"/>
        <v>463.72859785453835</v>
      </c>
      <c r="R203" s="3">
        <f t="shared" si="59"/>
        <v>0.31128429804905267</v>
      </c>
      <c r="S203" s="3">
        <f t="shared" si="57"/>
        <v>15.77069960300355</v>
      </c>
      <c r="T203" s="3">
        <f t="shared" si="58"/>
        <v>1.3266666666666669</v>
      </c>
      <c r="U203" s="1"/>
      <c r="V203" s="1">
        <f t="shared" si="67"/>
        <v>197</v>
      </c>
      <c r="W203" s="4">
        <f t="shared" si="60"/>
        <v>0.43890449789307695</v>
      </c>
      <c r="X203" s="4">
        <f t="shared" si="61"/>
        <v>1.9930718131516585</v>
      </c>
      <c r="Y203" s="4">
        <f t="shared" si="62"/>
        <v>0.5505855606015757</v>
      </c>
      <c r="Z203" s="4">
        <f t="shared" si="63"/>
        <v>463.72859785453835</v>
      </c>
      <c r="AA203" s="4">
        <f t="shared" si="64"/>
        <v>0.31128429804905267</v>
      </c>
      <c r="AB203" s="4">
        <f t="shared" si="65"/>
        <v>0.41864595011212913</v>
      </c>
      <c r="AC203" s="4">
        <f t="shared" si="66"/>
        <v>1.3266666666666669</v>
      </c>
    </row>
    <row r="204" spans="1:29" ht="12.75">
      <c r="A204" s="1">
        <v>1996.4</v>
      </c>
      <c r="B204" s="2">
        <v>8470.572</v>
      </c>
      <c r="C204" s="2">
        <v>94.45</v>
      </c>
      <c r="D204" s="2">
        <v>5366.1</v>
      </c>
      <c r="E204" s="2">
        <v>1248.6</v>
      </c>
      <c r="F204" s="2">
        <v>127840.33333333333</v>
      </c>
      <c r="G204" s="2">
        <f t="shared" si="51"/>
        <v>107.65229790685989</v>
      </c>
      <c r="H204" s="2">
        <v>5.28</v>
      </c>
      <c r="I204" s="2">
        <v>201457.33333333334</v>
      </c>
      <c r="J204" s="2">
        <f t="shared" si="52"/>
        <v>1.0436887922593525</v>
      </c>
      <c r="K204" s="2">
        <v>100.7</v>
      </c>
      <c r="L204" s="2">
        <v>110.5</v>
      </c>
      <c r="M204" s="1"/>
      <c r="N204" s="3">
        <f t="shared" si="53"/>
        <v>399.70247194031094</v>
      </c>
      <c r="O204" s="3">
        <f t="shared" si="54"/>
        <v>253.8946255363443</v>
      </c>
      <c r="P204" s="3">
        <f t="shared" si="55"/>
        <v>900.1591964516737</v>
      </c>
      <c r="Q204" s="3">
        <f t="shared" si="56"/>
        <v>464.3120830094811</v>
      </c>
      <c r="R204" s="3">
        <f t="shared" si="59"/>
        <v>0.5297224185137672</v>
      </c>
      <c r="S204" s="3">
        <f t="shared" si="57"/>
        <v>15.694492701028901</v>
      </c>
      <c r="T204" s="3">
        <f t="shared" si="58"/>
        <v>1.32</v>
      </c>
      <c r="U204" s="1"/>
      <c r="V204" s="1">
        <f t="shared" si="67"/>
        <v>198</v>
      </c>
      <c r="W204" s="4">
        <f t="shared" si="60"/>
        <v>0.6644106447184868</v>
      </c>
      <c r="X204" s="4">
        <f t="shared" si="61"/>
        <v>0.7665043900715318</v>
      </c>
      <c r="Y204" s="4">
        <f t="shared" si="62"/>
        <v>0.8599411881724564</v>
      </c>
      <c r="Z204" s="4">
        <f t="shared" si="63"/>
        <v>464.3120830094811</v>
      </c>
      <c r="AA204" s="4">
        <f t="shared" si="64"/>
        <v>0.5297224185137672</v>
      </c>
      <c r="AB204" s="4">
        <f t="shared" si="65"/>
        <v>-0.07620690197464874</v>
      </c>
      <c r="AC204" s="4">
        <f t="shared" si="66"/>
        <v>1.32</v>
      </c>
    </row>
    <row r="205" spans="1:29" ht="12.75">
      <c r="A205" s="1">
        <v>1997.1</v>
      </c>
      <c r="B205" s="2">
        <v>8536.051</v>
      </c>
      <c r="C205" s="2">
        <v>95.054</v>
      </c>
      <c r="D205" s="2">
        <v>5448.8</v>
      </c>
      <c r="E205" s="2">
        <v>1271</v>
      </c>
      <c r="F205" s="2">
        <v>128495.66666666667</v>
      </c>
      <c r="G205" s="2">
        <f t="shared" si="51"/>
        <v>108.20414361461745</v>
      </c>
      <c r="H205" s="2">
        <v>5.276666666666667</v>
      </c>
      <c r="I205" s="2">
        <v>202395.33333333334</v>
      </c>
      <c r="J205" s="2">
        <f t="shared" si="52"/>
        <v>1.0485482832043629</v>
      </c>
      <c r="K205" s="2">
        <v>101</v>
      </c>
      <c r="L205" s="2">
        <v>111.2</v>
      </c>
      <c r="M205" s="1"/>
      <c r="N205" s="3">
        <f t="shared" si="53"/>
        <v>400.1298908674842</v>
      </c>
      <c r="O205" s="3">
        <f t="shared" si="54"/>
        <v>254.57074999371875</v>
      </c>
      <c r="P205" s="3">
        <f t="shared" si="55"/>
        <v>900.4647147570001</v>
      </c>
      <c r="Q205" s="3">
        <f t="shared" si="56"/>
        <v>464.65633723268434</v>
      </c>
      <c r="R205" s="3">
        <f t="shared" si="59"/>
        <v>0.6374557215600873</v>
      </c>
      <c r="S205" s="3">
        <f t="shared" si="57"/>
        <v>15.688523065336277</v>
      </c>
      <c r="T205" s="3">
        <f t="shared" si="58"/>
        <v>1.3191666666666668</v>
      </c>
      <c r="U205" s="1"/>
      <c r="V205" s="1">
        <f t="shared" si="67"/>
        <v>199</v>
      </c>
      <c r="W205" s="4">
        <f t="shared" si="60"/>
        <v>0.427418927173278</v>
      </c>
      <c r="X205" s="4">
        <f t="shared" si="61"/>
        <v>0.676124457374442</v>
      </c>
      <c r="Y205" s="4">
        <f t="shared" si="62"/>
        <v>0.30551830532647273</v>
      </c>
      <c r="Z205" s="4">
        <f t="shared" si="63"/>
        <v>464.65633723268434</v>
      </c>
      <c r="AA205" s="4">
        <f t="shared" si="64"/>
        <v>0.6374557215600873</v>
      </c>
      <c r="AB205" s="4">
        <f t="shared" si="65"/>
        <v>-0.005969635692624209</v>
      </c>
      <c r="AC205" s="4">
        <f t="shared" si="66"/>
        <v>1.3191666666666668</v>
      </c>
    </row>
    <row r="206" spans="1:29" ht="12.75">
      <c r="A206" s="1">
        <v>1997.2</v>
      </c>
      <c r="B206" s="2">
        <v>8665.831</v>
      </c>
      <c r="C206" s="2">
        <v>95.206</v>
      </c>
      <c r="D206" s="2">
        <v>5484.6</v>
      </c>
      <c r="E206" s="2">
        <v>1296.8</v>
      </c>
      <c r="F206" s="2">
        <v>129339.66666666667</v>
      </c>
      <c r="G206" s="2">
        <f t="shared" si="51"/>
        <v>108.91486250171927</v>
      </c>
      <c r="H206" s="2">
        <v>5.523333333333333</v>
      </c>
      <c r="I206" s="2">
        <v>202835.33333333334</v>
      </c>
      <c r="J206" s="2">
        <f t="shared" si="52"/>
        <v>1.0508277885517026</v>
      </c>
      <c r="K206" s="2">
        <v>100.9</v>
      </c>
      <c r="L206" s="2">
        <v>112</v>
      </c>
      <c r="M206" s="1"/>
      <c r="N206" s="3">
        <f t="shared" si="53"/>
        <v>400.407825524819</v>
      </c>
      <c r="O206" s="3">
        <f t="shared" si="54"/>
        <v>256.2033781781828</v>
      </c>
      <c r="P206" s="3">
        <f t="shared" si="55"/>
        <v>901.7564876991341</v>
      </c>
      <c r="Q206" s="3">
        <f t="shared" si="56"/>
        <v>464.99480168161693</v>
      </c>
      <c r="R206" s="3">
        <f t="shared" si="59"/>
        <v>0.15978138582788404</v>
      </c>
      <c r="S206" s="3">
        <f t="shared" si="57"/>
        <v>16.24559062736959</v>
      </c>
      <c r="T206" s="3">
        <f t="shared" si="58"/>
        <v>1.3808333333333334</v>
      </c>
      <c r="U206" s="1"/>
      <c r="V206" s="1">
        <f t="shared" si="67"/>
        <v>200</v>
      </c>
      <c r="W206" s="4">
        <f t="shared" si="60"/>
        <v>0.27793465733475387</v>
      </c>
      <c r="X206" s="4">
        <f t="shared" si="61"/>
        <v>1.6326281844640391</v>
      </c>
      <c r="Y206" s="4">
        <f t="shared" si="62"/>
        <v>1.2917729421340027</v>
      </c>
      <c r="Z206" s="4">
        <f t="shared" si="63"/>
        <v>464.99480168161693</v>
      </c>
      <c r="AA206" s="4">
        <f t="shared" si="64"/>
        <v>0.15978138582788404</v>
      </c>
      <c r="AB206" s="4">
        <f t="shared" si="65"/>
        <v>0.5570675620333141</v>
      </c>
      <c r="AC206" s="4">
        <f t="shared" si="66"/>
        <v>1.3808333333333334</v>
      </c>
    </row>
    <row r="207" spans="1:29" ht="12.75">
      <c r="A207" s="1">
        <v>1997.3</v>
      </c>
      <c r="B207" s="2">
        <v>8773.72</v>
      </c>
      <c r="C207" s="2">
        <v>95.534</v>
      </c>
      <c r="D207" s="2">
        <v>5589.8</v>
      </c>
      <c r="E207" s="2">
        <v>1347</v>
      </c>
      <c r="F207" s="2">
        <v>129950.33333333333</v>
      </c>
      <c r="G207" s="2">
        <f t="shared" si="51"/>
        <v>109.42909512461438</v>
      </c>
      <c r="H207" s="2">
        <v>5.533333333333332</v>
      </c>
      <c r="I207" s="2">
        <v>203366.66666666666</v>
      </c>
      <c r="J207" s="2">
        <f t="shared" si="52"/>
        <v>1.053580463948414</v>
      </c>
      <c r="K207" s="2">
        <v>101.1</v>
      </c>
      <c r="L207" s="2">
        <v>113.1</v>
      </c>
      <c r="M207" s="1"/>
      <c r="N207" s="3">
        <f t="shared" si="53"/>
        <v>401.7022253180269</v>
      </c>
      <c r="O207" s="3">
        <f t="shared" si="54"/>
        <v>259.39586422568544</v>
      </c>
      <c r="P207" s="3">
        <f t="shared" si="55"/>
        <v>902.7321839663454</v>
      </c>
      <c r="Q207" s="3">
        <f t="shared" si="56"/>
        <v>465.40224173614007</v>
      </c>
      <c r="R207" s="3">
        <f t="shared" si="59"/>
        <v>0.34392400472764706</v>
      </c>
      <c r="S207" s="3">
        <f t="shared" si="57"/>
        <v>16.87901780533994</v>
      </c>
      <c r="T207" s="3">
        <f t="shared" si="58"/>
        <v>1.383333333333333</v>
      </c>
      <c r="U207" s="1"/>
      <c r="V207" s="1">
        <f t="shared" si="67"/>
        <v>201</v>
      </c>
      <c r="W207" s="4">
        <f t="shared" si="60"/>
        <v>1.2943997932079014</v>
      </c>
      <c r="X207" s="4">
        <f t="shared" si="61"/>
        <v>3.192486047502655</v>
      </c>
      <c r="Y207" s="4">
        <f t="shared" si="62"/>
        <v>0.9756962672112195</v>
      </c>
      <c r="Z207" s="4">
        <f t="shared" si="63"/>
        <v>465.40224173614007</v>
      </c>
      <c r="AA207" s="4">
        <f t="shared" si="64"/>
        <v>0.34392400472764706</v>
      </c>
      <c r="AB207" s="4">
        <f t="shared" si="65"/>
        <v>0.6334271779703506</v>
      </c>
      <c r="AC207" s="4">
        <f t="shared" si="66"/>
        <v>1.383333333333333</v>
      </c>
    </row>
    <row r="208" spans="1:29" ht="12.75">
      <c r="A208" s="1">
        <v>1997.4</v>
      </c>
      <c r="B208" s="2">
        <v>8838.414</v>
      </c>
      <c r="C208" s="2">
        <v>95.846</v>
      </c>
      <c r="D208" s="2">
        <v>5666.4</v>
      </c>
      <c r="E208" s="2">
        <v>1356.4</v>
      </c>
      <c r="F208" s="2">
        <v>130503.66666666667</v>
      </c>
      <c r="G208" s="2">
        <f t="shared" si="51"/>
        <v>109.89504826544734</v>
      </c>
      <c r="H208" s="2">
        <v>5.506666666666667</v>
      </c>
      <c r="I208" s="2">
        <v>203935.33333333334</v>
      </c>
      <c r="J208" s="2">
        <f t="shared" si="52"/>
        <v>1.0565265519200515</v>
      </c>
      <c r="K208" s="2">
        <v>100.9</v>
      </c>
      <c r="L208" s="2">
        <v>115.1</v>
      </c>
      <c r="M208" s="1"/>
      <c r="N208" s="3">
        <f t="shared" si="53"/>
        <v>402.45798479690234</v>
      </c>
      <c r="O208" s="3">
        <f t="shared" si="54"/>
        <v>259.4859983781094</v>
      </c>
      <c r="P208" s="3">
        <f t="shared" si="55"/>
        <v>903.1876038048514</v>
      </c>
      <c r="Q208" s="3">
        <f t="shared" si="56"/>
        <v>465.34988553143864</v>
      </c>
      <c r="R208" s="3">
        <f t="shared" si="59"/>
        <v>0.3260531679462275</v>
      </c>
      <c r="S208" s="3">
        <f t="shared" si="57"/>
        <v>18.305857897970004</v>
      </c>
      <c r="T208" s="3">
        <f t="shared" si="58"/>
        <v>1.3766666666666667</v>
      </c>
      <c r="U208" s="1"/>
      <c r="V208" s="1">
        <f t="shared" si="67"/>
        <v>202</v>
      </c>
      <c r="W208" s="4">
        <f t="shared" si="60"/>
        <v>0.7557594788754614</v>
      </c>
      <c r="X208" s="4">
        <f t="shared" si="61"/>
        <v>0.09013415242395695</v>
      </c>
      <c r="Y208" s="4">
        <f t="shared" si="62"/>
        <v>0.45541983850603174</v>
      </c>
      <c r="Z208" s="4">
        <f t="shared" si="63"/>
        <v>465.34988553143864</v>
      </c>
      <c r="AA208" s="4">
        <f t="shared" si="64"/>
        <v>0.3260531679462275</v>
      </c>
      <c r="AB208" s="4">
        <f t="shared" si="65"/>
        <v>1.4268400926300622</v>
      </c>
      <c r="AC208" s="4">
        <f t="shared" si="66"/>
        <v>1.3766666666666667</v>
      </c>
    </row>
    <row r="209" spans="1:29" ht="12.75">
      <c r="A209" s="1">
        <v>1998.1</v>
      </c>
      <c r="B209" s="2">
        <v>8936.191</v>
      </c>
      <c r="C209" s="2">
        <v>96.089</v>
      </c>
      <c r="D209" s="2">
        <v>5733.4</v>
      </c>
      <c r="E209" s="2">
        <v>1390</v>
      </c>
      <c r="F209" s="2">
        <v>130782.33333333333</v>
      </c>
      <c r="G209" s="2">
        <f t="shared" si="51"/>
        <v>110.12970900384272</v>
      </c>
      <c r="H209" s="2">
        <v>5.52</v>
      </c>
      <c r="I209" s="2">
        <v>204394.66666666666</v>
      </c>
      <c r="J209" s="2">
        <f t="shared" si="52"/>
        <v>1.0589062173508348</v>
      </c>
      <c r="K209" s="2">
        <v>101</v>
      </c>
      <c r="L209" s="2">
        <v>117.2</v>
      </c>
      <c r="M209" s="1"/>
      <c r="N209" s="3">
        <f t="shared" si="53"/>
        <v>403.1552651692537</v>
      </c>
      <c r="O209" s="3">
        <f t="shared" si="54"/>
        <v>261.4547675844466</v>
      </c>
      <c r="P209" s="3">
        <f t="shared" si="55"/>
        <v>904.0628209781827</v>
      </c>
      <c r="Q209" s="3">
        <f t="shared" si="56"/>
        <v>465.43726697741977</v>
      </c>
      <c r="R209" s="3">
        <f t="shared" si="59"/>
        <v>0.25321085766982776</v>
      </c>
      <c r="S209" s="3">
        <f t="shared" si="57"/>
        <v>19.860703181807644</v>
      </c>
      <c r="T209" s="3">
        <f t="shared" si="58"/>
        <v>1.38</v>
      </c>
      <c r="U209" s="1"/>
      <c r="V209" s="1">
        <f t="shared" si="67"/>
        <v>203</v>
      </c>
      <c r="W209" s="4">
        <f t="shared" si="60"/>
        <v>0.6972803723513721</v>
      </c>
      <c r="X209" s="4">
        <f t="shared" si="61"/>
        <v>1.9687692063371856</v>
      </c>
      <c r="Y209" s="4">
        <f t="shared" si="62"/>
        <v>0.8752171733312935</v>
      </c>
      <c r="Z209" s="4">
        <f t="shared" si="63"/>
        <v>465.43726697741977</v>
      </c>
      <c r="AA209" s="4">
        <f t="shared" si="64"/>
        <v>0.25321085766982776</v>
      </c>
      <c r="AB209" s="4">
        <f t="shared" si="65"/>
        <v>1.5548452838376399</v>
      </c>
      <c r="AC209" s="4">
        <f t="shared" si="66"/>
        <v>1.38</v>
      </c>
    </row>
    <row r="210" spans="1:29" ht="12.75">
      <c r="A210" s="1">
        <v>1998.2</v>
      </c>
      <c r="B210" s="2">
        <v>8995.289</v>
      </c>
      <c r="C210" s="2">
        <v>96.249</v>
      </c>
      <c r="D210" s="2">
        <v>5834.2</v>
      </c>
      <c r="E210" s="2">
        <v>1427.7</v>
      </c>
      <c r="F210" s="2">
        <v>131259.33333333334</v>
      </c>
      <c r="G210" s="2">
        <f t="shared" si="51"/>
        <v>110.53138306681376</v>
      </c>
      <c r="H210" s="2">
        <v>5.5</v>
      </c>
      <c r="I210" s="2">
        <v>204905</v>
      </c>
      <c r="J210" s="2">
        <f t="shared" si="52"/>
        <v>1.0615500981741508</v>
      </c>
      <c r="K210" s="2">
        <v>100.7</v>
      </c>
      <c r="L210" s="2">
        <v>118.9</v>
      </c>
      <c r="M210" s="1"/>
      <c r="N210" s="3">
        <f t="shared" si="53"/>
        <v>404.48236514432415</v>
      </c>
      <c r="O210" s="3">
        <f t="shared" si="54"/>
        <v>263.715125660199</v>
      </c>
      <c r="P210" s="3">
        <f t="shared" si="55"/>
        <v>904.472607813939</v>
      </c>
      <c r="Q210" s="3">
        <f t="shared" si="56"/>
        <v>465.2544907335896</v>
      </c>
      <c r="R210" s="3">
        <f t="shared" si="59"/>
        <v>0.1663738178695695</v>
      </c>
      <c r="S210" s="3">
        <f t="shared" si="57"/>
        <v>21.134422019320464</v>
      </c>
      <c r="T210" s="3">
        <f t="shared" si="58"/>
        <v>1.375</v>
      </c>
      <c r="U210" s="1"/>
      <c r="V210" s="1">
        <f t="shared" si="67"/>
        <v>204</v>
      </c>
      <c r="W210" s="4">
        <f t="shared" si="60"/>
        <v>1.327099975070439</v>
      </c>
      <c r="X210" s="4">
        <f t="shared" si="61"/>
        <v>2.2603580757524355</v>
      </c>
      <c r="Y210" s="4">
        <f t="shared" si="62"/>
        <v>0.4097868357563357</v>
      </c>
      <c r="Z210" s="4">
        <f t="shared" si="63"/>
        <v>465.2544907335896</v>
      </c>
      <c r="AA210" s="4">
        <f t="shared" si="64"/>
        <v>0.1663738178695695</v>
      </c>
      <c r="AB210" s="4">
        <f t="shared" si="65"/>
        <v>1.2737188375128206</v>
      </c>
      <c r="AC210" s="4">
        <f t="shared" si="66"/>
        <v>1.375</v>
      </c>
    </row>
    <row r="211" spans="1:29" ht="12.75">
      <c r="A211" s="1">
        <v>1998.3</v>
      </c>
      <c r="B211" s="2">
        <v>9098.858</v>
      </c>
      <c r="C211" s="2">
        <v>96.6</v>
      </c>
      <c r="D211" s="2">
        <v>5924.2</v>
      </c>
      <c r="E211" s="2">
        <v>1447.1</v>
      </c>
      <c r="F211" s="2">
        <v>131568.33333333334</v>
      </c>
      <c r="G211" s="2">
        <f t="shared" si="51"/>
        <v>110.791587019556</v>
      </c>
      <c r="H211" s="2">
        <v>5.533333333333334</v>
      </c>
      <c r="I211" s="2">
        <v>205482.66666666666</v>
      </c>
      <c r="J211" s="2">
        <f t="shared" si="52"/>
        <v>1.064542812391529</v>
      </c>
      <c r="K211" s="2">
        <v>100.4</v>
      </c>
      <c r="L211" s="2">
        <v>120.7</v>
      </c>
      <c r="M211" s="1"/>
      <c r="N211" s="3">
        <f t="shared" si="53"/>
        <v>405.36767717184796</v>
      </c>
      <c r="O211" s="3">
        <f t="shared" si="54"/>
        <v>264.41926686723104</v>
      </c>
      <c r="P211" s="3">
        <f t="shared" si="55"/>
        <v>905.3358767271188</v>
      </c>
      <c r="Q211" s="3">
        <f t="shared" si="56"/>
        <v>464.9097440420382</v>
      </c>
      <c r="R211" s="3">
        <f t="shared" si="59"/>
        <v>0.36401577149414166</v>
      </c>
      <c r="S211" s="3">
        <f t="shared" si="57"/>
        <v>22.272938688501362</v>
      </c>
      <c r="T211" s="3">
        <f t="shared" si="58"/>
        <v>1.3833333333333335</v>
      </c>
      <c r="U211" s="1"/>
      <c r="V211" s="1">
        <f t="shared" si="67"/>
        <v>205</v>
      </c>
      <c r="W211" s="4">
        <f t="shared" si="60"/>
        <v>0.8853120275238098</v>
      </c>
      <c r="X211" s="4">
        <f t="shared" si="61"/>
        <v>0.7041412070320234</v>
      </c>
      <c r="Y211" s="4">
        <f t="shared" si="62"/>
        <v>0.8632689131798088</v>
      </c>
      <c r="Z211" s="4">
        <f t="shared" si="63"/>
        <v>464.9097440420382</v>
      </c>
      <c r="AA211" s="4">
        <f t="shared" si="64"/>
        <v>0.36401577149414166</v>
      </c>
      <c r="AB211" s="4">
        <f t="shared" si="65"/>
        <v>1.1385166691808983</v>
      </c>
      <c r="AC211" s="4">
        <f t="shared" si="66"/>
        <v>1.3833333333333335</v>
      </c>
    </row>
    <row r="212" spans="1:29" ht="12.75">
      <c r="A212" s="1">
        <v>1998.4</v>
      </c>
      <c r="B212" s="2">
        <v>9237.081</v>
      </c>
      <c r="C212" s="2">
        <v>96.934</v>
      </c>
      <c r="D212" s="2">
        <v>6026.2</v>
      </c>
      <c r="E212" s="2">
        <v>1488.7</v>
      </c>
      <c r="F212" s="2">
        <v>132293.66666666666</v>
      </c>
      <c r="G212" s="2">
        <f t="shared" si="51"/>
        <v>111.40237860657554</v>
      </c>
      <c r="H212" s="2">
        <v>4.86</v>
      </c>
      <c r="I212" s="2">
        <v>206097.66666666666</v>
      </c>
      <c r="J212" s="2">
        <f t="shared" si="52"/>
        <v>1.0677289391838334</v>
      </c>
      <c r="K212" s="2">
        <v>101.3</v>
      </c>
      <c r="L212" s="2">
        <v>121.4</v>
      </c>
      <c r="M212" s="1"/>
      <c r="N212" s="3">
        <f t="shared" si="53"/>
        <v>406.4307668042475</v>
      </c>
      <c r="O212" s="3">
        <f t="shared" si="54"/>
        <v>266.60942942738853</v>
      </c>
      <c r="P212" s="3">
        <f t="shared" si="55"/>
        <v>906.5447299572602</v>
      </c>
      <c r="Q212" s="3">
        <f t="shared" si="56"/>
        <v>466.0530998413475</v>
      </c>
      <c r="R212" s="3">
        <f t="shared" si="59"/>
        <v>0.34515933282239786</v>
      </c>
      <c r="S212" s="3">
        <f t="shared" si="57"/>
        <v>22.506054407870167</v>
      </c>
      <c r="T212" s="3">
        <f t="shared" si="58"/>
        <v>1.215</v>
      </c>
      <c r="U212" s="1"/>
      <c r="V212" s="1">
        <f t="shared" si="67"/>
        <v>206</v>
      </c>
      <c r="W212" s="4">
        <f t="shared" si="60"/>
        <v>1.063089632399567</v>
      </c>
      <c r="X212" s="4">
        <f t="shared" si="61"/>
        <v>2.1901625601574892</v>
      </c>
      <c r="Y212" s="4">
        <f t="shared" si="62"/>
        <v>1.208853230141358</v>
      </c>
      <c r="Z212" s="4">
        <f t="shared" si="63"/>
        <v>466.0530998413475</v>
      </c>
      <c r="AA212" s="4">
        <f t="shared" si="64"/>
        <v>0.34515933282239786</v>
      </c>
      <c r="AB212" s="4">
        <f t="shared" si="65"/>
        <v>0.23311571936880426</v>
      </c>
      <c r="AC212" s="4">
        <f t="shared" si="66"/>
        <v>1.215</v>
      </c>
    </row>
    <row r="213" spans="1:29" ht="12.75">
      <c r="A213" s="1">
        <v>1999.1</v>
      </c>
      <c r="B213" s="2">
        <v>9315.518</v>
      </c>
      <c r="C213" s="2">
        <v>97.328</v>
      </c>
      <c r="D213" s="2">
        <v>6101.7</v>
      </c>
      <c r="E213" s="2">
        <v>1514.6</v>
      </c>
      <c r="F213" s="2">
        <v>132943.33333333334</v>
      </c>
      <c r="G213" s="2">
        <f t="shared" si="51"/>
        <v>111.94945250505953</v>
      </c>
      <c r="H213" s="2">
        <v>4.733333333333333</v>
      </c>
      <c r="I213" s="2">
        <v>206876</v>
      </c>
      <c r="J213" s="2">
        <f t="shared" si="52"/>
        <v>1.071761245991438</v>
      </c>
      <c r="K213" s="2">
        <v>101</v>
      </c>
      <c r="L213" s="2">
        <v>123.6</v>
      </c>
      <c r="M213" s="1"/>
      <c r="N213" s="3">
        <f t="shared" si="53"/>
        <v>406.893266272957</v>
      </c>
      <c r="O213" s="3">
        <f t="shared" si="54"/>
        <v>267.5516619549733</v>
      </c>
      <c r="P213" s="3">
        <f t="shared" si="55"/>
        <v>907.0133571170335</v>
      </c>
      <c r="Q213" s="3">
        <f t="shared" si="56"/>
        <v>465.8694463803379</v>
      </c>
      <c r="R213" s="3">
        <f t="shared" si="59"/>
        <v>0.4056383031652899</v>
      </c>
      <c r="S213" s="3">
        <f t="shared" si="57"/>
        <v>23.896382744524068</v>
      </c>
      <c r="T213" s="3">
        <f t="shared" si="58"/>
        <v>1.1833333333333333</v>
      </c>
      <c r="U213" s="1"/>
      <c r="V213" s="1">
        <f t="shared" si="67"/>
        <v>207</v>
      </c>
      <c r="W213" s="4">
        <f t="shared" si="60"/>
        <v>0.46249946870949543</v>
      </c>
      <c r="X213" s="4">
        <f t="shared" si="61"/>
        <v>0.9422325275847925</v>
      </c>
      <c r="Y213" s="4">
        <f t="shared" si="62"/>
        <v>0.46862715977329117</v>
      </c>
      <c r="Z213" s="4">
        <f t="shared" si="63"/>
        <v>465.8694463803379</v>
      </c>
      <c r="AA213" s="4">
        <f t="shared" si="64"/>
        <v>0.4056383031652899</v>
      </c>
      <c r="AB213" s="4">
        <f t="shared" si="65"/>
        <v>1.3903283366539014</v>
      </c>
      <c r="AC213" s="4">
        <f t="shared" si="66"/>
        <v>1.1833333333333333</v>
      </c>
    </row>
    <row r="214" spans="1:29" ht="12.75">
      <c r="A214" s="1">
        <v>1999.2</v>
      </c>
      <c r="B214" s="2">
        <v>9392.581</v>
      </c>
      <c r="C214" s="2">
        <v>97.674</v>
      </c>
      <c r="D214" s="2">
        <v>6237.2</v>
      </c>
      <c r="E214" s="2">
        <v>1551.7</v>
      </c>
      <c r="F214" s="2">
        <v>133214.66666666666</v>
      </c>
      <c r="G214" s="2">
        <f t="shared" si="51"/>
        <v>112.17793796086555</v>
      </c>
      <c r="H214" s="2">
        <v>4.746666666666667</v>
      </c>
      <c r="I214" s="2">
        <v>207431.66666666666</v>
      </c>
      <c r="J214" s="2">
        <f t="shared" si="52"/>
        <v>1.0746399849414494</v>
      </c>
      <c r="K214" s="2">
        <v>101.1</v>
      </c>
      <c r="L214" s="2">
        <v>124</v>
      </c>
      <c r="M214" s="1"/>
      <c r="N214" s="3">
        <f t="shared" si="53"/>
        <v>408.4665532096328</v>
      </c>
      <c r="O214" s="3">
        <f t="shared" si="54"/>
        <v>269.3485272475037</v>
      </c>
      <c r="P214" s="3">
        <f t="shared" si="55"/>
        <v>907.5689693553014</v>
      </c>
      <c r="Q214" s="3">
        <f t="shared" si="56"/>
        <v>465.90405746676396</v>
      </c>
      <c r="R214" s="3">
        <f t="shared" si="59"/>
        <v>0.35486852760779897</v>
      </c>
      <c r="S214" s="3">
        <f t="shared" si="57"/>
        <v>23.8646162750609</v>
      </c>
      <c r="T214" s="3">
        <f t="shared" si="58"/>
        <v>1.1866666666666668</v>
      </c>
      <c r="U214" s="1"/>
      <c r="V214" s="1">
        <f t="shared" si="67"/>
        <v>208</v>
      </c>
      <c r="W214" s="4">
        <f t="shared" si="60"/>
        <v>1.5732869366757996</v>
      </c>
      <c r="X214" s="4">
        <f t="shared" si="61"/>
        <v>1.7968652925303559</v>
      </c>
      <c r="Y214" s="4">
        <f t="shared" si="62"/>
        <v>0.5556122382679405</v>
      </c>
      <c r="Z214" s="4">
        <f t="shared" si="63"/>
        <v>465.90405746676396</v>
      </c>
      <c r="AA214" s="4">
        <f t="shared" si="64"/>
        <v>0.35486852760779897</v>
      </c>
      <c r="AB214" s="4">
        <f t="shared" si="65"/>
        <v>-0.03176646946316808</v>
      </c>
      <c r="AC214" s="4">
        <f t="shared" si="66"/>
        <v>1.1866666666666668</v>
      </c>
    </row>
    <row r="215" spans="1:29" ht="12.75">
      <c r="A215" s="1">
        <v>1999.3</v>
      </c>
      <c r="B215" s="2">
        <v>9502.237</v>
      </c>
      <c r="C215" s="2">
        <v>98.013</v>
      </c>
      <c r="D215" s="2">
        <v>6337.2</v>
      </c>
      <c r="E215" s="2">
        <v>1579.2</v>
      </c>
      <c r="F215" s="2">
        <v>133570.66666666666</v>
      </c>
      <c r="G215" s="2">
        <f t="shared" si="51"/>
        <v>112.47771986111228</v>
      </c>
      <c r="H215" s="2">
        <v>5.093333333333334</v>
      </c>
      <c r="I215" s="2">
        <v>208043.66666666666</v>
      </c>
      <c r="J215" s="2">
        <f t="shared" si="52"/>
        <v>1.07781056965184</v>
      </c>
      <c r="K215" s="2">
        <v>101.2</v>
      </c>
      <c r="L215" s="2">
        <v>125.1</v>
      </c>
      <c r="M215" s="1"/>
      <c r="N215" s="3">
        <f t="shared" si="53"/>
        <v>409.4160453406297</v>
      </c>
      <c r="O215" s="3">
        <f t="shared" si="54"/>
        <v>270.4641812584626</v>
      </c>
      <c r="P215" s="3">
        <f t="shared" si="55"/>
        <v>908.4350790392832</v>
      </c>
      <c r="Q215" s="3">
        <f t="shared" si="56"/>
        <v>465.9751994056678</v>
      </c>
      <c r="R215" s="3">
        <f t="shared" si="59"/>
        <v>0.3464720079729311</v>
      </c>
      <c r="S215" s="3">
        <f t="shared" si="57"/>
        <v>24.401329453870826</v>
      </c>
      <c r="T215" s="3">
        <f t="shared" si="58"/>
        <v>1.2733333333333334</v>
      </c>
      <c r="U215" s="1"/>
      <c r="V215" s="1">
        <f t="shared" si="67"/>
        <v>209</v>
      </c>
      <c r="W215" s="4">
        <f t="shared" si="60"/>
        <v>0.9494921309968731</v>
      </c>
      <c r="X215" s="4">
        <f t="shared" si="61"/>
        <v>1.115654010958906</v>
      </c>
      <c r="Y215" s="4">
        <f t="shared" si="62"/>
        <v>0.8661096839817901</v>
      </c>
      <c r="Z215" s="4">
        <f t="shared" si="63"/>
        <v>465.9751994056678</v>
      </c>
      <c r="AA215" s="4">
        <f t="shared" si="64"/>
        <v>0.3464720079729311</v>
      </c>
      <c r="AB215" s="4">
        <f t="shared" si="65"/>
        <v>0.5367131788099258</v>
      </c>
      <c r="AC215" s="4">
        <f t="shared" si="66"/>
        <v>1.2733333333333334</v>
      </c>
    </row>
    <row r="216" spans="1:29" ht="12.75">
      <c r="A216" s="1">
        <v>1999.4</v>
      </c>
      <c r="B216" s="2">
        <v>9671.089</v>
      </c>
      <c r="C216" s="2">
        <v>98.432</v>
      </c>
      <c r="D216" s="2">
        <v>6453.7</v>
      </c>
      <c r="E216" s="2">
        <v>1589.5</v>
      </c>
      <c r="F216" s="2">
        <v>134275</v>
      </c>
      <c r="G216" s="2">
        <f t="shared" si="51"/>
        <v>113.07082768435323</v>
      </c>
      <c r="H216" s="2">
        <v>5.3066666666666675</v>
      </c>
      <c r="I216" s="2">
        <v>208660.33333333334</v>
      </c>
      <c r="J216" s="2">
        <f t="shared" si="52"/>
        <v>1.0810053309340963</v>
      </c>
      <c r="K216" s="2">
        <v>101</v>
      </c>
      <c r="L216" s="2">
        <v>127.7</v>
      </c>
      <c r="M216" s="1"/>
      <c r="N216" s="3">
        <f t="shared" si="53"/>
        <v>410.5151464158249</v>
      </c>
      <c r="O216" s="3">
        <f t="shared" si="54"/>
        <v>270.3917355778922</v>
      </c>
      <c r="P216" s="3">
        <f t="shared" si="55"/>
        <v>909.9004728316977</v>
      </c>
      <c r="Q216" s="3">
        <f t="shared" si="56"/>
        <v>466.00732767504337</v>
      </c>
      <c r="R216" s="3">
        <f t="shared" si="59"/>
        <v>0.42658315089676435</v>
      </c>
      <c r="S216" s="3">
        <f t="shared" si="57"/>
        <v>26.03178085953696</v>
      </c>
      <c r="T216" s="3">
        <f t="shared" si="58"/>
        <v>1.3266666666666669</v>
      </c>
      <c r="U216" s="1"/>
      <c r="V216" s="1">
        <f t="shared" si="67"/>
        <v>210</v>
      </c>
      <c r="W216" s="4">
        <f t="shared" si="60"/>
        <v>1.0991010751952217</v>
      </c>
      <c r="X216" s="4">
        <f t="shared" si="61"/>
        <v>-0.07244568057041079</v>
      </c>
      <c r="Y216" s="4">
        <f t="shared" si="62"/>
        <v>1.4653937924144884</v>
      </c>
      <c r="Z216" s="4">
        <f t="shared" si="63"/>
        <v>466.00732767504337</v>
      </c>
      <c r="AA216" s="4">
        <f t="shared" si="64"/>
        <v>0.42658315089676435</v>
      </c>
      <c r="AB216" s="4">
        <f t="shared" si="65"/>
        <v>1.6304514056661326</v>
      </c>
      <c r="AC216" s="4">
        <f t="shared" si="66"/>
        <v>1.3266666666666669</v>
      </c>
    </row>
    <row r="217" spans="1:29" ht="12.75">
      <c r="A217" s="1">
        <v>2000.1</v>
      </c>
      <c r="B217" s="2">
        <v>9695.631</v>
      </c>
      <c r="C217" s="2">
        <v>99.317</v>
      </c>
      <c r="D217" s="2">
        <v>6613.9</v>
      </c>
      <c r="E217" s="2">
        <v>1642.4</v>
      </c>
      <c r="F217" s="2">
        <v>136619.33333333334</v>
      </c>
      <c r="G217" s="2">
        <f t="shared" si="51"/>
        <v>115.04495325030386</v>
      </c>
      <c r="H217" s="2">
        <v>5.68</v>
      </c>
      <c r="I217" s="2">
        <v>211674</v>
      </c>
      <c r="J217" s="2">
        <f t="shared" si="52"/>
        <v>1.0966182156653823</v>
      </c>
      <c r="K217" s="2">
        <v>100.8</v>
      </c>
      <c r="L217" s="2">
        <v>132.1</v>
      </c>
      <c r="M217" s="1"/>
      <c r="N217" s="3">
        <f t="shared" si="53"/>
        <v>410.63809243078947</v>
      </c>
      <c r="O217" s="3">
        <f t="shared" si="54"/>
        <v>271.3366016028785</v>
      </c>
      <c r="P217" s="3">
        <f t="shared" si="55"/>
        <v>908.7199555765355</v>
      </c>
      <c r="Q217" s="3">
        <f t="shared" si="56"/>
        <v>466.1060024571641</v>
      </c>
      <c r="R217" s="3">
        <f t="shared" si="59"/>
        <v>0.895080034395157</v>
      </c>
      <c r="S217" s="3">
        <f t="shared" si="57"/>
        <v>28.52424567412036</v>
      </c>
      <c r="T217" s="3">
        <f t="shared" si="58"/>
        <v>1.42</v>
      </c>
      <c r="U217" s="1"/>
      <c r="V217" s="1">
        <f t="shared" si="67"/>
        <v>211</v>
      </c>
      <c r="W217" s="4">
        <f t="shared" si="60"/>
        <v>0.1229460149645547</v>
      </c>
      <c r="X217" s="4">
        <f t="shared" si="61"/>
        <v>0.944866024986311</v>
      </c>
      <c r="Y217" s="4">
        <f t="shared" si="62"/>
        <v>-1.180517255162158</v>
      </c>
      <c r="Z217" s="4">
        <f t="shared" si="63"/>
        <v>466.1060024571641</v>
      </c>
      <c r="AA217" s="4">
        <f t="shared" si="64"/>
        <v>0.895080034395157</v>
      </c>
      <c r="AB217" s="4">
        <f t="shared" si="65"/>
        <v>2.4924648145834</v>
      </c>
      <c r="AC217" s="4">
        <f t="shared" si="66"/>
        <v>1.42</v>
      </c>
    </row>
    <row r="218" spans="1:29" ht="12.75">
      <c r="A218" s="1">
        <v>2000.2</v>
      </c>
      <c r="B218" s="2">
        <v>9847.892</v>
      </c>
      <c r="C218" s="2">
        <v>99.745</v>
      </c>
      <c r="D218" s="2">
        <v>6688.1</v>
      </c>
      <c r="E218" s="2">
        <v>1685.4</v>
      </c>
      <c r="F218" s="2">
        <v>136946.66666666666</v>
      </c>
      <c r="G218" s="2">
        <f t="shared" si="51"/>
        <v>115.32059540951947</v>
      </c>
      <c r="H218" s="2">
        <v>6.273333333333333</v>
      </c>
      <c r="I218" s="2">
        <v>212242</v>
      </c>
      <c r="J218" s="2">
        <f t="shared" si="52"/>
        <v>1.099560849841039</v>
      </c>
      <c r="K218" s="2">
        <v>100.4</v>
      </c>
      <c r="L218" s="2">
        <v>132.5</v>
      </c>
      <c r="M218" s="1"/>
      <c r="N218" s="3">
        <f t="shared" si="53"/>
        <v>411.0557304930885</v>
      </c>
      <c r="O218" s="3">
        <f t="shared" si="54"/>
        <v>273.2230401463273</v>
      </c>
      <c r="P218" s="3">
        <f t="shared" si="55"/>
        <v>910.0101828435804</v>
      </c>
      <c r="Q218" s="3">
        <f t="shared" si="56"/>
        <v>465.67971844589795</v>
      </c>
      <c r="R218" s="3">
        <f t="shared" si="59"/>
        <v>0.4300174413297775</v>
      </c>
      <c r="S218" s="3">
        <f t="shared" si="57"/>
        <v>28.396571622590272</v>
      </c>
      <c r="T218" s="3">
        <f t="shared" si="58"/>
        <v>1.5683333333333334</v>
      </c>
      <c r="U218" s="1"/>
      <c r="V218" s="1">
        <f t="shared" si="67"/>
        <v>212</v>
      </c>
      <c r="W218" s="4">
        <f t="shared" si="60"/>
        <v>0.41763806229903366</v>
      </c>
      <c r="X218" s="4">
        <f t="shared" si="61"/>
        <v>1.8864385434488327</v>
      </c>
      <c r="Y218" s="4">
        <f t="shared" si="62"/>
        <v>1.2902272670448838</v>
      </c>
      <c r="Z218" s="4">
        <f t="shared" si="63"/>
        <v>465.67971844589795</v>
      </c>
      <c r="AA218" s="4">
        <f t="shared" si="64"/>
        <v>0.4300174413297775</v>
      </c>
      <c r="AB218" s="4">
        <f t="shared" si="65"/>
        <v>-0.12767405153008582</v>
      </c>
      <c r="AC218" s="4">
        <f t="shared" si="66"/>
        <v>1.5683333333333334</v>
      </c>
    </row>
    <row r="219" spans="1:29" ht="12.75">
      <c r="A219" s="1">
        <v>2000.3</v>
      </c>
      <c r="B219" s="2">
        <v>9836.603</v>
      </c>
      <c r="C219" s="2">
        <v>100.259</v>
      </c>
      <c r="D219" s="2">
        <v>6783.9</v>
      </c>
      <c r="E219" s="2">
        <v>1690.6</v>
      </c>
      <c r="F219" s="2">
        <v>136695.33333333334</v>
      </c>
      <c r="G219" s="2">
        <f t="shared" si="51"/>
        <v>115.10895163350261</v>
      </c>
      <c r="H219" s="2">
        <v>6.52</v>
      </c>
      <c r="I219" s="2">
        <v>212918.66666666666</v>
      </c>
      <c r="J219" s="2">
        <f t="shared" si="52"/>
        <v>1.1030664527615688</v>
      </c>
      <c r="K219" s="2">
        <v>100.2</v>
      </c>
      <c r="L219" s="2">
        <v>135.1</v>
      </c>
      <c r="M219" s="1"/>
      <c r="N219" s="3">
        <f t="shared" si="53"/>
        <v>411.6456613331663</v>
      </c>
      <c r="O219" s="3">
        <f t="shared" si="54"/>
        <v>272.69879510294317</v>
      </c>
      <c r="P219" s="3">
        <f t="shared" si="55"/>
        <v>909.5771721118481</v>
      </c>
      <c r="Q219" s="3">
        <f t="shared" si="56"/>
        <v>464.9783102282094</v>
      </c>
      <c r="R219" s="3">
        <f t="shared" si="59"/>
        <v>0.5139908517817204</v>
      </c>
      <c r="S219" s="3">
        <f t="shared" si="57"/>
        <v>29.825840724796183</v>
      </c>
      <c r="T219" s="3">
        <f t="shared" si="58"/>
        <v>1.63</v>
      </c>
      <c r="U219" s="1"/>
      <c r="V219" s="1">
        <f t="shared" si="67"/>
        <v>213</v>
      </c>
      <c r="W219" s="4">
        <f t="shared" si="60"/>
        <v>0.5899308400777841</v>
      </c>
      <c r="X219" s="4">
        <f t="shared" si="61"/>
        <v>-0.5242450433841555</v>
      </c>
      <c r="Y219" s="4">
        <f t="shared" si="62"/>
        <v>-0.43301073173233817</v>
      </c>
      <c r="Z219" s="4">
        <f t="shared" si="63"/>
        <v>464.9783102282094</v>
      </c>
      <c r="AA219" s="4">
        <f t="shared" si="64"/>
        <v>0.5139908517817204</v>
      </c>
      <c r="AB219" s="4">
        <f t="shared" si="65"/>
        <v>1.429269102205911</v>
      </c>
      <c r="AC219" s="4">
        <f t="shared" si="66"/>
        <v>1.63</v>
      </c>
    </row>
    <row r="220" spans="1:29" ht="12.75">
      <c r="A220" s="1">
        <v>2000.4</v>
      </c>
      <c r="B220" s="2">
        <v>9887.749</v>
      </c>
      <c r="C220" s="2">
        <v>100.666</v>
      </c>
      <c r="D220" s="2">
        <v>6871.6</v>
      </c>
      <c r="E220" s="2">
        <v>1697.5</v>
      </c>
      <c r="F220" s="2">
        <v>137341.33333333334</v>
      </c>
      <c r="G220" s="2">
        <f t="shared" si="51"/>
        <v>115.65293789069189</v>
      </c>
      <c r="H220" s="2">
        <v>6.473333333333334</v>
      </c>
      <c r="I220" s="2">
        <v>213560.33333333334</v>
      </c>
      <c r="J220" s="2">
        <f t="shared" si="52"/>
        <v>1.1063907313931058</v>
      </c>
      <c r="K220" s="2">
        <v>99.8</v>
      </c>
      <c r="L220" s="2">
        <v>135.8</v>
      </c>
      <c r="M220" s="1"/>
      <c r="N220" s="3">
        <f t="shared" si="53"/>
        <v>412.2241024516506</v>
      </c>
      <c r="O220" s="3">
        <f t="shared" si="54"/>
        <v>272.4000629197066</v>
      </c>
      <c r="P220" s="3">
        <f t="shared" si="55"/>
        <v>909.7948671003568</v>
      </c>
      <c r="Q220" s="3">
        <f t="shared" si="56"/>
        <v>464.7488664908366</v>
      </c>
      <c r="R220" s="3">
        <f t="shared" si="59"/>
        <v>0.4051268450083967</v>
      </c>
      <c r="S220" s="3">
        <f t="shared" si="57"/>
        <v>29.937510895632112</v>
      </c>
      <c r="T220" s="3">
        <f t="shared" si="58"/>
        <v>1.6183333333333334</v>
      </c>
      <c r="U220" s="1"/>
      <c r="V220" s="1">
        <f t="shared" si="67"/>
        <v>214</v>
      </c>
      <c r="W220" s="4">
        <f t="shared" si="60"/>
        <v>0.5784411184843066</v>
      </c>
      <c r="X220" s="4">
        <f t="shared" si="61"/>
        <v>-0.2987321832365524</v>
      </c>
      <c r="Y220" s="4">
        <f t="shared" si="62"/>
        <v>0.21769498850869695</v>
      </c>
      <c r="Z220" s="4">
        <f t="shared" si="63"/>
        <v>464.7488664908366</v>
      </c>
      <c r="AA220" s="4">
        <f t="shared" si="64"/>
        <v>0.4051268450083967</v>
      </c>
      <c r="AB220" s="4">
        <f t="shared" si="65"/>
        <v>0.11167017083592867</v>
      </c>
      <c r="AC220" s="4">
        <f t="shared" si="66"/>
        <v>1.6183333333333334</v>
      </c>
    </row>
    <row r="221" spans="1:29" ht="12.75">
      <c r="A221" s="1">
        <v>2001.1</v>
      </c>
      <c r="B221" s="2">
        <v>9875.576</v>
      </c>
      <c r="C221" s="2">
        <v>101.478</v>
      </c>
      <c r="D221" s="2">
        <v>6955.8</v>
      </c>
      <c r="E221" s="2">
        <v>1685.2</v>
      </c>
      <c r="F221" s="2">
        <v>137719</v>
      </c>
      <c r="G221" s="2">
        <f t="shared" si="51"/>
        <v>115.97096494404352</v>
      </c>
      <c r="H221" s="2">
        <v>5.593333333333334</v>
      </c>
      <c r="I221" s="2">
        <v>214101</v>
      </c>
      <c r="J221" s="2">
        <f t="shared" si="52"/>
        <v>1.109191759933549</v>
      </c>
      <c r="K221" s="2">
        <v>99.4</v>
      </c>
      <c r="L221" s="2">
        <v>138.1</v>
      </c>
      <c r="M221" s="1"/>
      <c r="N221" s="3">
        <f t="shared" si="53"/>
        <v>412.3857490789965</v>
      </c>
      <c r="O221" s="3">
        <f t="shared" si="54"/>
        <v>270.61658979904155</v>
      </c>
      <c r="P221" s="3">
        <f t="shared" si="55"/>
        <v>909.4188311287685</v>
      </c>
      <c r="Q221" s="3">
        <f t="shared" si="56"/>
        <v>464.3690179348969</v>
      </c>
      <c r="R221" s="3">
        <f t="shared" si="59"/>
        <v>0.8033920051684795</v>
      </c>
      <c r="S221" s="3">
        <f t="shared" si="57"/>
        <v>30.81360341952865</v>
      </c>
      <c r="T221" s="3">
        <f t="shared" si="58"/>
        <v>1.3983333333333334</v>
      </c>
      <c r="U221" s="1"/>
      <c r="V221" s="1">
        <f t="shared" si="67"/>
        <v>215</v>
      </c>
      <c r="W221" s="4">
        <f t="shared" si="60"/>
        <v>0.16164662734593094</v>
      </c>
      <c r="X221" s="4">
        <f t="shared" si="61"/>
        <v>-1.7834731206650645</v>
      </c>
      <c r="Y221" s="4">
        <f t="shared" si="62"/>
        <v>-0.37603597158829416</v>
      </c>
      <c r="Z221" s="4">
        <f t="shared" si="63"/>
        <v>464.3690179348969</v>
      </c>
      <c r="AA221" s="4">
        <f t="shared" si="64"/>
        <v>0.8033920051684795</v>
      </c>
      <c r="AB221" s="4">
        <f t="shared" si="65"/>
        <v>0.8760925238965385</v>
      </c>
      <c r="AC221" s="4">
        <f t="shared" si="66"/>
        <v>1.3983333333333334</v>
      </c>
    </row>
    <row r="222" spans="1:29" ht="12.75">
      <c r="A222" s="1">
        <v>2001.2</v>
      </c>
      <c r="B222" s="2">
        <v>9905.911</v>
      </c>
      <c r="C222" s="2">
        <v>102.252</v>
      </c>
      <c r="D222" s="2">
        <v>7017.5</v>
      </c>
      <c r="E222" s="2">
        <v>1654.7</v>
      </c>
      <c r="F222" s="2">
        <v>137090.66666666666</v>
      </c>
      <c r="G222" s="2">
        <f t="shared" si="51"/>
        <v>115.4418555040013</v>
      </c>
      <c r="H222" s="2">
        <v>4.326666666666667</v>
      </c>
      <c r="I222" s="2">
        <v>214735.66666666666</v>
      </c>
      <c r="J222" s="2">
        <f t="shared" si="52"/>
        <v>1.1124797737072871</v>
      </c>
      <c r="K222" s="2">
        <v>98.9</v>
      </c>
      <c r="L222" s="2">
        <v>139</v>
      </c>
      <c r="M222" s="1"/>
      <c r="N222" s="3">
        <f t="shared" si="53"/>
        <v>412.21303996465053</v>
      </c>
      <c r="O222" s="3">
        <f t="shared" si="54"/>
        <v>267.73430939082664</v>
      </c>
      <c r="P222" s="3">
        <f t="shared" si="55"/>
        <v>909.4295374698243</v>
      </c>
      <c r="Q222" s="3">
        <f t="shared" si="56"/>
        <v>463.1114486340787</v>
      </c>
      <c r="R222" s="3">
        <f t="shared" si="59"/>
        <v>0.7598328413859434</v>
      </c>
      <c r="S222" s="3">
        <f t="shared" si="57"/>
        <v>30.70335784968726</v>
      </c>
      <c r="T222" s="3">
        <f t="shared" si="58"/>
        <v>1.0816666666666668</v>
      </c>
      <c r="U222" s="1"/>
      <c r="V222" s="1">
        <f t="shared" si="67"/>
        <v>216</v>
      </c>
      <c r="W222" s="4">
        <f t="shared" si="60"/>
        <v>-0.17270911434599157</v>
      </c>
      <c r="X222" s="4">
        <f t="shared" si="61"/>
        <v>-2.8822804082149105</v>
      </c>
      <c r="Y222" s="4">
        <f t="shared" si="62"/>
        <v>0.010706341055765733</v>
      </c>
      <c r="Z222" s="4">
        <f t="shared" si="63"/>
        <v>463.1114486340787</v>
      </c>
      <c r="AA222" s="4">
        <f t="shared" si="64"/>
        <v>0.7598328413859434</v>
      </c>
      <c r="AB222" s="4">
        <f t="shared" si="65"/>
        <v>-0.11024556984138911</v>
      </c>
      <c r="AC222" s="4">
        <f t="shared" si="66"/>
        <v>1.0816666666666668</v>
      </c>
    </row>
    <row r="223" spans="1:29" ht="12.75">
      <c r="A223" s="1">
        <v>2001.3</v>
      </c>
      <c r="B223" s="2">
        <v>9871.06</v>
      </c>
      <c r="C223" s="2">
        <v>102.675</v>
      </c>
      <c r="D223" s="2">
        <v>7058.5</v>
      </c>
      <c r="E223" s="2">
        <v>1644.8</v>
      </c>
      <c r="F223" s="2">
        <v>136729.33333333334</v>
      </c>
      <c r="G223" s="2">
        <f t="shared" si="51"/>
        <v>115.13758248914414</v>
      </c>
      <c r="H223" s="2">
        <v>3.4966666666666666</v>
      </c>
      <c r="I223" s="2">
        <v>215421.66666666666</v>
      </c>
      <c r="J223" s="2">
        <f t="shared" si="52"/>
        <v>1.1160337297715486</v>
      </c>
      <c r="K223" s="2">
        <v>98.5</v>
      </c>
      <c r="L223" s="2">
        <v>139.6</v>
      </c>
      <c r="M223" s="1"/>
      <c r="N223" s="3">
        <f t="shared" si="53"/>
        <v>412.0638096169611</v>
      </c>
      <c r="O223" s="3">
        <f t="shared" si="54"/>
        <v>266.4024328106203</v>
      </c>
      <c r="P223" s="3">
        <f t="shared" si="55"/>
        <v>908.7581435498903</v>
      </c>
      <c r="Q223" s="3">
        <f t="shared" si="56"/>
        <v>462.1233057632321</v>
      </c>
      <c r="R223" s="3">
        <f t="shared" si="59"/>
        <v>0.4128305208802807</v>
      </c>
      <c r="S223" s="3">
        <f t="shared" si="57"/>
        <v>30.72125304856497</v>
      </c>
      <c r="T223" s="3">
        <f t="shared" si="58"/>
        <v>0.8741666666666666</v>
      </c>
      <c r="U223" s="1"/>
      <c r="V223" s="1">
        <f t="shared" si="67"/>
        <v>217</v>
      </c>
      <c r="W223" s="4">
        <f t="shared" si="60"/>
        <v>-0.1492303476894108</v>
      </c>
      <c r="X223" s="4">
        <f t="shared" si="61"/>
        <v>-1.3318765802063126</v>
      </c>
      <c r="Y223" s="4">
        <f t="shared" si="62"/>
        <v>-0.671393919933962</v>
      </c>
      <c r="Z223" s="4">
        <f t="shared" si="63"/>
        <v>462.1233057632321</v>
      </c>
      <c r="AA223" s="4">
        <f t="shared" si="64"/>
        <v>0.4128305208802807</v>
      </c>
      <c r="AB223" s="4">
        <f t="shared" si="65"/>
        <v>0.017895198877710072</v>
      </c>
      <c r="AC223" s="4">
        <f t="shared" si="66"/>
        <v>0.8741666666666666</v>
      </c>
    </row>
    <row r="224" spans="1:29" ht="12.75">
      <c r="A224" s="1">
        <v>2001.4</v>
      </c>
      <c r="B224" s="2">
        <v>9910.034</v>
      </c>
      <c r="C224" s="2">
        <v>103.191</v>
      </c>
      <c r="D224" s="2">
        <v>7188.4</v>
      </c>
      <c r="E224" s="2">
        <v>1599.6</v>
      </c>
      <c r="F224" s="2">
        <v>136222.33333333334</v>
      </c>
      <c r="G224" s="2">
        <f t="shared" si="51"/>
        <v>114.71064590648939</v>
      </c>
      <c r="H224" s="2">
        <v>2.1333333333333333</v>
      </c>
      <c r="I224" s="2">
        <v>216111.66666666666</v>
      </c>
      <c r="J224" s="2">
        <f t="shared" si="52"/>
        <v>1.1196084086116949</v>
      </c>
      <c r="K224" s="2">
        <v>98.3</v>
      </c>
      <c r="L224" s="2">
        <v>140.7</v>
      </c>
      <c r="M224" s="1"/>
      <c r="N224" s="3">
        <f t="shared" si="53"/>
        <v>413.06632657134355</v>
      </c>
      <c r="O224" s="3">
        <f t="shared" si="54"/>
        <v>262.79482480282314</v>
      </c>
      <c r="P224" s="3">
        <f t="shared" si="55"/>
        <v>908.8324069193802</v>
      </c>
      <c r="Q224" s="3">
        <f t="shared" si="56"/>
        <v>461.2287687217626</v>
      </c>
      <c r="R224" s="3">
        <f t="shared" si="59"/>
        <v>0.5012980099562192</v>
      </c>
      <c r="S224" s="3">
        <f t="shared" si="57"/>
        <v>31.004832417815877</v>
      </c>
      <c r="T224" s="3">
        <f t="shared" si="58"/>
        <v>0.5333333333333333</v>
      </c>
      <c r="U224" s="1"/>
      <c r="V224" s="1">
        <f t="shared" si="67"/>
        <v>218</v>
      </c>
      <c r="W224" s="4">
        <f t="shared" si="60"/>
        <v>1.002516954382429</v>
      </c>
      <c r="X224" s="4">
        <f t="shared" si="61"/>
        <v>-3.6076080077971824</v>
      </c>
      <c r="Y224" s="4">
        <f t="shared" si="62"/>
        <v>0.07426336948992684</v>
      </c>
      <c r="Z224" s="4">
        <f t="shared" si="63"/>
        <v>461.2287687217626</v>
      </c>
      <c r="AA224" s="4">
        <f t="shared" si="64"/>
        <v>0.5012980099562192</v>
      </c>
      <c r="AB224" s="4">
        <f t="shared" si="65"/>
        <v>0.283579369250905</v>
      </c>
      <c r="AC224" s="4">
        <f t="shared" si="66"/>
        <v>0.5333333333333333</v>
      </c>
    </row>
    <row r="225" spans="1:29" ht="12.75">
      <c r="A225" s="1">
        <v>2002.1</v>
      </c>
      <c r="B225" s="2">
        <v>9993.478</v>
      </c>
      <c r="C225" s="2">
        <v>103.45</v>
      </c>
      <c r="D225" s="2">
        <v>7236.9</v>
      </c>
      <c r="E225" s="2">
        <v>1577.4</v>
      </c>
      <c r="F225" s="2">
        <v>136096.33333333334</v>
      </c>
      <c r="G225" s="2">
        <f t="shared" si="51"/>
        <v>114.6045433238178</v>
      </c>
      <c r="H225" s="2">
        <v>1.7333333333333332</v>
      </c>
      <c r="I225" s="2">
        <v>216664</v>
      </c>
      <c r="J225" s="2">
        <f t="shared" si="52"/>
        <v>1.1224698785818021</v>
      </c>
      <c r="K225" s="2">
        <v>98.5</v>
      </c>
      <c r="L225" s="2">
        <v>142.5</v>
      </c>
      <c r="M225" s="1"/>
      <c r="N225" s="3">
        <f t="shared" si="53"/>
        <v>413.2328306650109</v>
      </c>
      <c r="O225" s="3">
        <f t="shared" si="54"/>
        <v>260.8913290723676</v>
      </c>
      <c r="P225" s="3">
        <f t="shared" si="55"/>
        <v>909.4156453152581</v>
      </c>
      <c r="Q225" s="3">
        <f t="shared" si="56"/>
        <v>461.0842304695576</v>
      </c>
      <c r="R225" s="3">
        <f t="shared" si="59"/>
        <v>0.2506764249368132</v>
      </c>
      <c r="S225" s="3">
        <f t="shared" si="57"/>
        <v>32.02535955171532</v>
      </c>
      <c r="T225" s="3">
        <f t="shared" si="58"/>
        <v>0.4333333333333333</v>
      </c>
      <c r="U225" s="1"/>
      <c r="V225" s="1">
        <f t="shared" si="67"/>
        <v>219</v>
      </c>
      <c r="W225" s="4">
        <f t="shared" si="60"/>
        <v>0.1665040936673563</v>
      </c>
      <c r="X225" s="4">
        <f t="shared" si="61"/>
        <v>-1.9034957304555178</v>
      </c>
      <c r="Y225" s="4">
        <f t="shared" si="62"/>
        <v>0.5832383958778564</v>
      </c>
      <c r="Z225" s="4">
        <f t="shared" si="63"/>
        <v>461.0842304695576</v>
      </c>
      <c r="AA225" s="4">
        <f t="shared" si="64"/>
        <v>0.2506764249368132</v>
      </c>
      <c r="AB225" s="4">
        <f t="shared" si="65"/>
        <v>1.0205271338994422</v>
      </c>
      <c r="AC225" s="4">
        <f t="shared" si="66"/>
        <v>0.4333333333333333</v>
      </c>
    </row>
    <row r="226" spans="1:29" ht="12.75">
      <c r="A226" s="1">
        <v>2002.2</v>
      </c>
      <c r="B226" s="2">
        <v>10052.576</v>
      </c>
      <c r="C226" s="2">
        <v>103.911</v>
      </c>
      <c r="D226" s="2">
        <v>7339.3</v>
      </c>
      <c r="E226" s="2">
        <v>1563</v>
      </c>
      <c r="F226" s="2">
        <v>136367</v>
      </c>
      <c r="G226" s="2">
        <f t="shared" si="51"/>
        <v>114.83246739029751</v>
      </c>
      <c r="H226" s="2">
        <v>1.75</v>
      </c>
      <c r="I226" s="2">
        <v>217203.66666666666</v>
      </c>
      <c r="J226" s="2">
        <f t="shared" si="52"/>
        <v>1.125265726428274</v>
      </c>
      <c r="K226" s="2">
        <v>98.7</v>
      </c>
      <c r="L226" s="2">
        <v>143.8</v>
      </c>
      <c r="M226" s="1"/>
      <c r="N226" s="3">
        <f t="shared" si="53"/>
        <v>413.9444776647439</v>
      </c>
      <c r="O226" s="3">
        <f t="shared" si="54"/>
        <v>259.2808357855568</v>
      </c>
      <c r="P226" s="3">
        <f t="shared" si="55"/>
        <v>909.7564990016398</v>
      </c>
      <c r="Q226" s="3">
        <f t="shared" si="56"/>
        <v>461.2369812305447</v>
      </c>
      <c r="R226" s="3">
        <f t="shared" si="59"/>
        <v>0.44463593395240864</v>
      </c>
      <c r="S226" s="3">
        <f t="shared" si="57"/>
        <v>32.48886817558702</v>
      </c>
      <c r="T226" s="3">
        <f t="shared" si="58"/>
        <v>0.4375</v>
      </c>
      <c r="U226" s="1"/>
      <c r="V226" s="1">
        <f t="shared" si="67"/>
        <v>220</v>
      </c>
      <c r="W226" s="4">
        <f t="shared" si="60"/>
        <v>0.7116469997329773</v>
      </c>
      <c r="X226" s="4">
        <f t="shared" si="61"/>
        <v>-1.6104932868108222</v>
      </c>
      <c r="Y226" s="4">
        <f t="shared" si="62"/>
        <v>0.3408536863817062</v>
      </c>
      <c r="Z226" s="4">
        <f t="shared" si="63"/>
        <v>461.2369812305447</v>
      </c>
      <c r="AA226" s="4">
        <f t="shared" si="64"/>
        <v>0.44463593395240864</v>
      </c>
      <c r="AB226" s="4">
        <f t="shared" si="65"/>
        <v>0.46350862387170366</v>
      </c>
      <c r="AC226" s="4">
        <f t="shared" si="66"/>
        <v>0.4375</v>
      </c>
    </row>
    <row r="227" spans="1:29" ht="12.75">
      <c r="A227" s="1">
        <v>2002.3</v>
      </c>
      <c r="B227" s="2">
        <v>10117.27</v>
      </c>
      <c r="C227" s="2">
        <v>104.243</v>
      </c>
      <c r="D227" s="2">
        <v>7428</v>
      </c>
      <c r="E227" s="2">
        <v>1562.2</v>
      </c>
      <c r="F227" s="2">
        <v>136824.33333333334</v>
      </c>
      <c r="G227" s="2">
        <f t="shared" si="51"/>
        <v>115.21758046814257</v>
      </c>
      <c r="H227" s="2">
        <v>1.74</v>
      </c>
      <c r="I227" s="2">
        <v>217867.66666666666</v>
      </c>
      <c r="J227" s="2">
        <f t="shared" si="52"/>
        <v>1.1287057072251685</v>
      </c>
      <c r="K227" s="2">
        <v>98.6</v>
      </c>
      <c r="L227" s="2">
        <v>144.3</v>
      </c>
      <c r="M227" s="1"/>
      <c r="N227" s="3">
        <f t="shared" si="53"/>
        <v>414.52156259055045</v>
      </c>
      <c r="O227" s="3">
        <f t="shared" si="54"/>
        <v>258.60540666091055</v>
      </c>
      <c r="P227" s="3">
        <f t="shared" si="55"/>
        <v>910.0927559177497</v>
      </c>
      <c r="Q227" s="3">
        <f t="shared" si="56"/>
        <v>461.16518360436754</v>
      </c>
      <c r="R227" s="3">
        <f t="shared" si="59"/>
        <v>0.3189948610447857</v>
      </c>
      <c r="S227" s="3">
        <f t="shared" si="57"/>
        <v>32.51697536383008</v>
      </c>
      <c r="T227" s="3">
        <f t="shared" si="58"/>
        <v>0.435</v>
      </c>
      <c r="U227" s="1"/>
      <c r="V227" s="1">
        <f t="shared" si="67"/>
        <v>221</v>
      </c>
      <c r="W227" s="4">
        <f t="shared" si="60"/>
        <v>0.5770849258065596</v>
      </c>
      <c r="X227" s="4">
        <f t="shared" si="61"/>
        <v>-0.6754291246462572</v>
      </c>
      <c r="Y227" s="4">
        <f t="shared" si="62"/>
        <v>0.33625691610996</v>
      </c>
      <c r="Z227" s="4">
        <f t="shared" si="63"/>
        <v>461.16518360436754</v>
      </c>
      <c r="AA227" s="4">
        <f t="shared" si="64"/>
        <v>0.3189948610447857</v>
      </c>
      <c r="AB227" s="4">
        <f t="shared" si="65"/>
        <v>0.028107188243055248</v>
      </c>
      <c r="AC227" s="4">
        <f t="shared" si="66"/>
        <v>0.435</v>
      </c>
    </row>
    <row r="228" spans="1:29" ht="12.75">
      <c r="A228" s="1">
        <v>2002.4</v>
      </c>
      <c r="B228" s="2">
        <v>10135.922</v>
      </c>
      <c r="C228" s="2">
        <v>104.752</v>
      </c>
      <c r="D228" s="2">
        <v>7500</v>
      </c>
      <c r="E228" s="2">
        <v>1569.5</v>
      </c>
      <c r="F228" s="2">
        <v>136642.33333333334</v>
      </c>
      <c r="G228" s="2">
        <f t="shared" si="51"/>
        <v>115.06432118206138</v>
      </c>
      <c r="H228" s="2">
        <v>1.4433333333333334</v>
      </c>
      <c r="I228" s="2">
        <v>218543</v>
      </c>
      <c r="J228" s="2">
        <f t="shared" si="52"/>
        <v>1.1322044025537368</v>
      </c>
      <c r="K228" s="2">
        <v>98.4</v>
      </c>
      <c r="L228" s="2">
        <v>144.7</v>
      </c>
      <c r="M228" s="1"/>
      <c r="N228" s="3">
        <f t="shared" si="53"/>
        <v>414.6896116718071</v>
      </c>
      <c r="O228" s="3">
        <f t="shared" si="54"/>
        <v>258.2750193475677</v>
      </c>
      <c r="P228" s="3">
        <f t="shared" si="55"/>
        <v>909.967449552044</v>
      </c>
      <c r="Q228" s="3">
        <f t="shared" si="56"/>
        <v>460.5195373594265</v>
      </c>
      <c r="R228" s="3">
        <f t="shared" si="59"/>
        <v>0.48709395572110736</v>
      </c>
      <c r="S228" s="3">
        <f t="shared" si="57"/>
        <v>32.30669819387026</v>
      </c>
      <c r="T228" s="3">
        <f t="shared" si="58"/>
        <v>0.36083333333333334</v>
      </c>
      <c r="U228" s="1"/>
      <c r="V228" s="1">
        <f t="shared" si="67"/>
        <v>222</v>
      </c>
      <c r="W228" s="4">
        <f t="shared" si="60"/>
        <v>0.16804908125664042</v>
      </c>
      <c r="X228" s="4">
        <f t="shared" si="61"/>
        <v>-0.33038731334283966</v>
      </c>
      <c r="Y228" s="4">
        <f t="shared" si="62"/>
        <v>-0.12530636570579645</v>
      </c>
      <c r="Z228" s="4">
        <f t="shared" si="63"/>
        <v>460.5195373594265</v>
      </c>
      <c r="AA228" s="4">
        <f t="shared" si="64"/>
        <v>0.48709395572110736</v>
      </c>
      <c r="AB228" s="4">
        <f t="shared" si="65"/>
        <v>-0.2102771699598165</v>
      </c>
      <c r="AC228" s="4">
        <f t="shared" si="66"/>
        <v>0.36083333333333334</v>
      </c>
    </row>
    <row r="229" spans="1:29" ht="12.75">
      <c r="A229" s="1">
        <v>2003.1</v>
      </c>
      <c r="B229" s="2">
        <v>10184.418</v>
      </c>
      <c r="C229" s="2">
        <v>105.5</v>
      </c>
      <c r="D229" s="2">
        <v>7609.8</v>
      </c>
      <c r="E229" s="2">
        <v>1586</v>
      </c>
      <c r="F229" s="2">
        <v>137415</v>
      </c>
      <c r="G229" s="2">
        <f t="shared" si="51"/>
        <v>115.71497141124856</v>
      </c>
      <c r="H229" s="2">
        <v>1.25</v>
      </c>
      <c r="I229" s="2">
        <v>220215.5</v>
      </c>
      <c r="J229" s="2">
        <f t="shared" si="52"/>
        <v>1.1408691132206128</v>
      </c>
      <c r="K229" s="2">
        <v>98.2</v>
      </c>
      <c r="L229" s="2">
        <v>146.7</v>
      </c>
      <c r="M229" s="1"/>
      <c r="N229" s="3">
        <f t="shared" si="53"/>
        <v>414.6690864424858</v>
      </c>
      <c r="O229" s="3">
        <f t="shared" si="54"/>
        <v>257.84690973182126</v>
      </c>
      <c r="P229" s="3">
        <f t="shared" si="55"/>
        <v>909.6823832210589</v>
      </c>
      <c r="Q229" s="3">
        <f t="shared" si="56"/>
        <v>460.1175701781705</v>
      </c>
      <c r="R229" s="3">
        <f t="shared" si="59"/>
        <v>0.7115301217385905</v>
      </c>
      <c r="S229" s="3">
        <f t="shared" si="57"/>
        <v>32.967873223281465</v>
      </c>
      <c r="T229" s="3">
        <f t="shared" si="58"/>
        <v>0.3125</v>
      </c>
      <c r="U229" s="1"/>
      <c r="V229" s="1">
        <f t="shared" si="67"/>
        <v>223</v>
      </c>
      <c r="W229" s="4">
        <f t="shared" si="60"/>
        <v>-0.020525229321265215</v>
      </c>
      <c r="X229" s="4">
        <f t="shared" si="61"/>
        <v>-0.42810961574645034</v>
      </c>
      <c r="Y229" s="4">
        <f t="shared" si="62"/>
        <v>-0.2850663309850461</v>
      </c>
      <c r="Z229" s="4">
        <f t="shared" si="63"/>
        <v>460.1175701781705</v>
      </c>
      <c r="AA229" s="4">
        <f t="shared" si="64"/>
        <v>0.7115301217385905</v>
      </c>
      <c r="AB229" s="4">
        <f t="shared" si="65"/>
        <v>0.6611750294112042</v>
      </c>
      <c r="AC229" s="4">
        <f t="shared" si="66"/>
        <v>0.3125</v>
      </c>
    </row>
    <row r="230" spans="1:29" ht="12.75">
      <c r="A230" s="1">
        <v>2003.2</v>
      </c>
      <c r="B230" s="2">
        <v>10287.398</v>
      </c>
      <c r="C230" s="2">
        <v>105.799</v>
      </c>
      <c r="D230" s="2">
        <v>7696.3</v>
      </c>
      <c r="E230" s="2">
        <v>1626.4</v>
      </c>
      <c r="F230" s="2">
        <v>137651.66666666666</v>
      </c>
      <c r="G230" s="2">
        <f t="shared" si="51"/>
        <v>115.91426462208673</v>
      </c>
      <c r="H230" s="2">
        <v>1.2466666666666668</v>
      </c>
      <c r="I230" s="2">
        <v>220774</v>
      </c>
      <c r="J230" s="2">
        <f t="shared" si="52"/>
        <v>1.1437625308035428</v>
      </c>
      <c r="K230" s="2">
        <v>98.1</v>
      </c>
      <c r="L230" s="2">
        <v>148.7</v>
      </c>
      <c r="M230" s="1"/>
      <c r="N230" s="3">
        <f t="shared" si="53"/>
        <v>415.26306118496973</v>
      </c>
      <c r="O230" s="3">
        <f t="shared" si="54"/>
        <v>259.82599012890614</v>
      </c>
      <c r="P230" s="3">
        <f t="shared" si="55"/>
        <v>910.4351636549463</v>
      </c>
      <c r="Q230" s="3">
        <f t="shared" si="56"/>
        <v>459.9344706895099</v>
      </c>
      <c r="R230" s="3">
        <f t="shared" si="59"/>
        <v>0.28301146675682176</v>
      </c>
      <c r="S230" s="3">
        <f t="shared" si="57"/>
        <v>34.03897858824199</v>
      </c>
      <c r="T230" s="3">
        <f t="shared" si="58"/>
        <v>0.3116666666666667</v>
      </c>
      <c r="U230" s="1"/>
      <c r="V230" s="1">
        <f t="shared" si="67"/>
        <v>224</v>
      </c>
      <c r="W230" s="4">
        <f t="shared" si="60"/>
        <v>0.5939747424839084</v>
      </c>
      <c r="X230" s="4">
        <f t="shared" si="61"/>
        <v>1.9790803970848856</v>
      </c>
      <c r="Y230" s="4">
        <f t="shared" si="62"/>
        <v>0.7527804338874375</v>
      </c>
      <c r="Z230" s="4">
        <f t="shared" si="63"/>
        <v>459.9344706895099</v>
      </c>
      <c r="AA230" s="4">
        <f t="shared" si="64"/>
        <v>0.28301146675682176</v>
      </c>
      <c r="AB230" s="4">
        <f t="shared" si="65"/>
        <v>1.0711053649605233</v>
      </c>
      <c r="AC230" s="4">
        <f t="shared" si="66"/>
        <v>0.3116666666666667</v>
      </c>
    </row>
    <row r="231" spans="1:29" ht="12.75">
      <c r="A231" s="1">
        <v>2003.3</v>
      </c>
      <c r="B231" s="2">
        <v>10472.841</v>
      </c>
      <c r="C231" s="2">
        <v>106.148</v>
      </c>
      <c r="D231" s="2">
        <v>7822.5</v>
      </c>
      <c r="E231" s="2">
        <v>1700.2</v>
      </c>
      <c r="F231" s="2">
        <v>137574.33333333334</v>
      </c>
      <c r="G231" s="2">
        <f t="shared" si="51"/>
        <v>115.84914346023541</v>
      </c>
      <c r="H231" s="2">
        <v>1.0166666666666666</v>
      </c>
      <c r="I231" s="2">
        <v>221512.66666666666</v>
      </c>
      <c r="J231" s="2">
        <f t="shared" si="52"/>
        <v>1.1475893367502887</v>
      </c>
      <c r="K231" s="2">
        <v>98</v>
      </c>
      <c r="L231" s="2">
        <v>150.8</v>
      </c>
      <c r="M231" s="1"/>
      <c r="N231" s="3">
        <f t="shared" si="53"/>
        <v>416.2261615534331</v>
      </c>
      <c r="O231" s="3">
        <f t="shared" si="54"/>
        <v>263.6003310174553</v>
      </c>
      <c r="P231" s="3">
        <f t="shared" si="55"/>
        <v>911.887710046229</v>
      </c>
      <c r="Q231" s="3">
        <f t="shared" si="56"/>
        <v>459.44226367101504</v>
      </c>
      <c r="R231" s="3">
        <f t="shared" si="59"/>
        <v>0.32932791257120897</v>
      </c>
      <c r="S231" s="3">
        <f t="shared" si="57"/>
        <v>35.11201088644541</v>
      </c>
      <c r="T231" s="3">
        <f t="shared" si="58"/>
        <v>0.25416666666666665</v>
      </c>
      <c r="U231" s="1"/>
      <c r="V231" s="1">
        <f t="shared" si="67"/>
        <v>225</v>
      </c>
      <c r="W231" s="4">
        <f t="shared" si="60"/>
        <v>0.9631003684633583</v>
      </c>
      <c r="X231" s="4">
        <f t="shared" si="61"/>
        <v>3.7743408885491476</v>
      </c>
      <c r="Y231" s="4">
        <f t="shared" si="62"/>
        <v>1.4525463912826808</v>
      </c>
      <c r="Z231" s="4">
        <f t="shared" si="63"/>
        <v>459.44226367101504</v>
      </c>
      <c r="AA231" s="4">
        <f t="shared" si="64"/>
        <v>0.32932791257120897</v>
      </c>
      <c r="AB231" s="4">
        <f t="shared" si="65"/>
        <v>1.0730322982034224</v>
      </c>
      <c r="AC231" s="4">
        <f t="shared" si="66"/>
        <v>0.25416666666666665</v>
      </c>
    </row>
    <row r="232" spans="1:29" ht="12.75">
      <c r="A232" s="1">
        <v>2003.4</v>
      </c>
      <c r="B232" s="2">
        <v>10580.729</v>
      </c>
      <c r="C232" s="2">
        <v>106.523</v>
      </c>
      <c r="D232" s="2">
        <v>7914.9</v>
      </c>
      <c r="E232" s="2">
        <v>1755.2</v>
      </c>
      <c r="F232" s="2">
        <v>138296</v>
      </c>
      <c r="G232" s="2">
        <f t="shared" si="51"/>
        <v>116.45684740596027</v>
      </c>
      <c r="H232" s="2">
        <v>1.0066666666666666</v>
      </c>
      <c r="I232" s="2">
        <v>222275.66666666666</v>
      </c>
      <c r="J232" s="2">
        <f t="shared" si="52"/>
        <v>1.1515422062503344</v>
      </c>
      <c r="K232" s="2">
        <v>98.2</v>
      </c>
      <c r="L232" s="2">
        <v>152.3</v>
      </c>
      <c r="M232" s="1"/>
      <c r="N232" s="3">
        <f t="shared" si="53"/>
        <v>416.70393208367386</v>
      </c>
      <c r="O232" s="3">
        <f t="shared" si="54"/>
        <v>266.08750723611917</v>
      </c>
      <c r="P232" s="3">
        <f t="shared" si="55"/>
        <v>912.5687513744718</v>
      </c>
      <c r="Q232" s="3">
        <f t="shared" si="56"/>
        <v>459.82547323418584</v>
      </c>
      <c r="R232" s="3">
        <f t="shared" si="59"/>
        <v>0.35265775648616327</v>
      </c>
      <c r="S232" s="3">
        <f t="shared" si="57"/>
        <v>35.7491335626853</v>
      </c>
      <c r="T232" s="3">
        <f t="shared" si="58"/>
        <v>0.25166666666666665</v>
      </c>
      <c r="U232" s="1"/>
      <c r="V232" s="1">
        <f t="shared" si="67"/>
        <v>226</v>
      </c>
      <c r="W232" s="4">
        <f t="shared" si="60"/>
        <v>0.4777705302407753</v>
      </c>
      <c r="X232" s="4">
        <f t="shared" si="61"/>
        <v>2.487176218663876</v>
      </c>
      <c r="Y232" s="4">
        <f t="shared" si="62"/>
        <v>0.6810413282428271</v>
      </c>
      <c r="Z232" s="4">
        <f t="shared" si="63"/>
        <v>459.82547323418584</v>
      </c>
      <c r="AA232" s="4">
        <f t="shared" si="64"/>
        <v>0.35265775648616327</v>
      </c>
      <c r="AB232" s="4">
        <f t="shared" si="65"/>
        <v>0.6371226762398905</v>
      </c>
      <c r="AC232" s="4">
        <f t="shared" si="66"/>
        <v>0.25166666666666665</v>
      </c>
    </row>
    <row r="233" spans="1:29" ht="12.75">
      <c r="A233" s="1">
        <v>2004.1</v>
      </c>
      <c r="B233" s="2">
        <v>10697.453</v>
      </c>
      <c r="C233" s="2">
        <v>107.246</v>
      </c>
      <c r="D233" s="2">
        <v>8060.2</v>
      </c>
      <c r="E233" s="2">
        <v>1783.5</v>
      </c>
      <c r="F233" s="2">
        <v>138407.66666666666</v>
      </c>
      <c r="G233" s="2">
        <f t="shared" si="51"/>
        <v>116.5508801181163</v>
      </c>
      <c r="H233" s="2">
        <v>1.0033333333333332</v>
      </c>
      <c r="I233" s="2">
        <v>222453.5</v>
      </c>
      <c r="J233" s="2">
        <f t="shared" si="52"/>
        <v>1.1524635063282176</v>
      </c>
      <c r="K233" s="2">
        <v>98.4</v>
      </c>
      <c r="L233" s="2">
        <v>153.1</v>
      </c>
      <c r="M233" s="1"/>
      <c r="N233" s="3">
        <f t="shared" si="53"/>
        <v>417.7666557417088</v>
      </c>
      <c r="O233" s="3">
        <f t="shared" si="54"/>
        <v>266.93059131274384</v>
      </c>
      <c r="P233" s="3">
        <f t="shared" si="55"/>
        <v>913.5859124135234</v>
      </c>
      <c r="Q233" s="3">
        <f t="shared" si="56"/>
        <v>460.02967043481675</v>
      </c>
      <c r="R233" s="3">
        <f t="shared" si="59"/>
        <v>0.6764336801052373</v>
      </c>
      <c r="S233" s="3">
        <f t="shared" si="57"/>
        <v>35.59660415883223</v>
      </c>
      <c r="T233" s="3">
        <f t="shared" si="58"/>
        <v>0.2508333333333333</v>
      </c>
      <c r="U233" s="1"/>
      <c r="V233" s="1">
        <f t="shared" si="67"/>
        <v>227</v>
      </c>
      <c r="W233" s="4">
        <f t="shared" si="60"/>
        <v>1.0627236580349404</v>
      </c>
      <c r="X233" s="4">
        <f t="shared" si="61"/>
        <v>0.8430840766246774</v>
      </c>
      <c r="Y233" s="4">
        <f t="shared" si="62"/>
        <v>1.0171610390515298</v>
      </c>
      <c r="Z233" s="4">
        <f t="shared" si="63"/>
        <v>460.02967043481675</v>
      </c>
      <c r="AA233" s="4">
        <f t="shared" si="64"/>
        <v>0.6764336801052373</v>
      </c>
      <c r="AB233" s="4">
        <f t="shared" si="65"/>
        <v>-0.15252940385307312</v>
      </c>
      <c r="AC233" s="4">
        <f t="shared" si="66"/>
        <v>0.2508333333333333</v>
      </c>
    </row>
    <row r="234" spans="1:29" ht="12.75">
      <c r="A234" s="1">
        <v>2004.2</v>
      </c>
      <c r="B234" s="2">
        <v>10784.726</v>
      </c>
      <c r="C234" s="2">
        <v>108.093</v>
      </c>
      <c r="D234" s="2">
        <v>8153.8</v>
      </c>
      <c r="E234" s="2">
        <v>1861.7</v>
      </c>
      <c r="F234" s="2">
        <v>138883</v>
      </c>
      <c r="G234" s="2">
        <f t="shared" si="51"/>
        <v>116.9511507077716</v>
      </c>
      <c r="H234" s="2">
        <v>1.01</v>
      </c>
      <c r="I234" s="2">
        <v>222973.33333333334</v>
      </c>
      <c r="J234" s="2">
        <f t="shared" si="52"/>
        <v>1.1551566037442602</v>
      </c>
      <c r="K234" s="2">
        <v>97.9</v>
      </c>
      <c r="L234" s="2">
        <v>155.3</v>
      </c>
      <c r="M234" s="1"/>
      <c r="N234" s="3">
        <f t="shared" si="53"/>
        <v>417.90114651074776</v>
      </c>
      <c r="O234" s="3">
        <f t="shared" si="54"/>
        <v>270.201743764604</v>
      </c>
      <c r="P234" s="3">
        <f t="shared" si="55"/>
        <v>914.1650230404574</v>
      </c>
      <c r="Q234" s="3">
        <f t="shared" si="56"/>
        <v>459.62967734042</v>
      </c>
      <c r="R234" s="3">
        <f t="shared" si="59"/>
        <v>0.7866706616546537</v>
      </c>
      <c r="S234" s="3">
        <f t="shared" si="57"/>
        <v>36.23667624627792</v>
      </c>
      <c r="T234" s="3">
        <f t="shared" si="58"/>
        <v>0.2525</v>
      </c>
      <c r="U234" s="1"/>
      <c r="V234" s="1">
        <f t="shared" si="67"/>
        <v>228</v>
      </c>
      <c r="W234" s="4">
        <f t="shared" si="60"/>
        <v>0.13449076903896184</v>
      </c>
      <c r="X234" s="4">
        <f t="shared" si="61"/>
        <v>3.2711524518601323</v>
      </c>
      <c r="Y234" s="4">
        <f t="shared" si="62"/>
        <v>0.5791106269340389</v>
      </c>
      <c r="Z234" s="4">
        <f t="shared" si="63"/>
        <v>459.62967734042</v>
      </c>
      <c r="AA234" s="4">
        <f t="shared" si="64"/>
        <v>0.7866706616546537</v>
      </c>
      <c r="AB234" s="4">
        <f t="shared" si="65"/>
        <v>0.6400720874456951</v>
      </c>
      <c r="AC234" s="4">
        <f t="shared" si="66"/>
        <v>0.2525</v>
      </c>
    </row>
    <row r="235" spans="1:29" ht="12.75">
      <c r="A235" s="1">
        <v>2004.3</v>
      </c>
      <c r="B235" s="2">
        <v>10891.044</v>
      </c>
      <c r="C235" s="2">
        <v>108.482</v>
      </c>
      <c r="D235" s="2">
        <v>8282.5</v>
      </c>
      <c r="E235" s="2">
        <v>1915.4</v>
      </c>
      <c r="F235" s="2">
        <v>139608</v>
      </c>
      <c r="G235" s="2">
        <f t="shared" si="51"/>
        <v>117.56166160012799</v>
      </c>
      <c r="H235" s="2">
        <v>1.4333333333333333</v>
      </c>
      <c r="I235" s="2">
        <v>223680</v>
      </c>
      <c r="J235" s="2">
        <f t="shared" si="52"/>
        <v>1.1588176274839268</v>
      </c>
      <c r="K235" s="2">
        <v>98.1</v>
      </c>
      <c r="L235" s="2">
        <v>157.4</v>
      </c>
      <c r="M235" s="1"/>
      <c r="N235" s="3">
        <f t="shared" si="53"/>
        <v>418.7915674933164</v>
      </c>
      <c r="O235" s="3">
        <f t="shared" si="54"/>
        <v>272.3697297846632</v>
      </c>
      <c r="P235" s="3">
        <f t="shared" si="55"/>
        <v>914.8295880459998</v>
      </c>
      <c r="Q235" s="3">
        <f t="shared" si="56"/>
        <v>460.0379957453768</v>
      </c>
      <c r="R235" s="3">
        <f t="shared" si="59"/>
        <v>0.35922929084426514</v>
      </c>
      <c r="S235" s="3">
        <f t="shared" si="57"/>
        <v>37.220607538299795</v>
      </c>
      <c r="T235" s="3">
        <f t="shared" si="58"/>
        <v>0.35833333333333334</v>
      </c>
      <c r="U235" s="1"/>
      <c r="V235" s="1">
        <f t="shared" si="67"/>
        <v>229</v>
      </c>
      <c r="W235" s="4">
        <f t="shared" si="60"/>
        <v>0.890420982568628</v>
      </c>
      <c r="X235" s="4">
        <f t="shared" si="61"/>
        <v>2.1679860200592316</v>
      </c>
      <c r="Y235" s="4">
        <f t="shared" si="62"/>
        <v>0.6645650055423857</v>
      </c>
      <c r="Z235" s="4">
        <f t="shared" si="63"/>
        <v>460.0379957453768</v>
      </c>
      <c r="AA235" s="4">
        <f t="shared" si="64"/>
        <v>0.35922929084426514</v>
      </c>
      <c r="AB235" s="4">
        <f t="shared" si="65"/>
        <v>0.9839312920218717</v>
      </c>
      <c r="AC235" s="4">
        <f t="shared" si="66"/>
        <v>0.35833333333333334</v>
      </c>
    </row>
    <row r="236" spans="1:29" ht="12.75">
      <c r="A236" s="1">
        <v>2004.4</v>
      </c>
      <c r="B236" s="2">
        <v>10994.318</v>
      </c>
      <c r="C236" s="2">
        <v>109.1</v>
      </c>
      <c r="D236" s="2">
        <v>8423.3</v>
      </c>
      <c r="E236" s="2">
        <v>1975.3</v>
      </c>
      <c r="F236" s="2">
        <v>140092</v>
      </c>
      <c r="G236" s="2">
        <f t="shared" si="51"/>
        <v>117.96923025102524</v>
      </c>
      <c r="H236" s="2">
        <v>1.95</v>
      </c>
      <c r="I236" s="2">
        <v>224418</v>
      </c>
      <c r="J236" s="2">
        <f t="shared" si="52"/>
        <v>1.162640979634692</v>
      </c>
      <c r="K236" s="2">
        <v>98.2</v>
      </c>
      <c r="L236" s="2">
        <v>158.7</v>
      </c>
      <c r="M236" s="1"/>
      <c r="N236" s="3">
        <f t="shared" si="53"/>
        <v>419.5797937675241</v>
      </c>
      <c r="O236" s="3">
        <f t="shared" si="54"/>
        <v>274.55165477644715</v>
      </c>
      <c r="P236" s="3">
        <f t="shared" si="55"/>
        <v>915.4439748939941</v>
      </c>
      <c r="Q236" s="3">
        <f t="shared" si="56"/>
        <v>460.1565735319051</v>
      </c>
      <c r="R236" s="3">
        <f t="shared" si="59"/>
        <v>0.5680632238719951</v>
      </c>
      <c r="S236" s="3">
        <f t="shared" si="57"/>
        <v>37.47507346933382</v>
      </c>
      <c r="T236" s="3">
        <f t="shared" si="58"/>
        <v>0.4875</v>
      </c>
      <c r="U236" s="1"/>
      <c r="V236" s="1">
        <f t="shared" si="67"/>
        <v>230</v>
      </c>
      <c r="W236" s="4">
        <f t="shared" si="60"/>
        <v>0.788226274207716</v>
      </c>
      <c r="X236" s="4">
        <f t="shared" si="61"/>
        <v>2.1819249917839443</v>
      </c>
      <c r="Y236" s="4">
        <f t="shared" si="62"/>
        <v>0.6143868479942967</v>
      </c>
      <c r="Z236" s="4">
        <f t="shared" si="63"/>
        <v>460.1565735319051</v>
      </c>
      <c r="AA236" s="4">
        <f t="shared" si="64"/>
        <v>0.5680632238719951</v>
      </c>
      <c r="AB236" s="4">
        <f t="shared" si="65"/>
        <v>0.2544659310340265</v>
      </c>
      <c r="AC236" s="4">
        <f t="shared" si="66"/>
        <v>0.4875</v>
      </c>
    </row>
    <row r="237" spans="1:29" ht="12.75">
      <c r="A237" s="1"/>
      <c r="B237" s="1"/>
      <c r="C237" s="1"/>
      <c r="D237" s="1"/>
      <c r="E237" s="1"/>
      <c r="F237" s="1">
        <v>140295.33333333334</v>
      </c>
      <c r="G237" s="1">
        <f t="shared" si="51"/>
        <v>118.1404539955482</v>
      </c>
      <c r="H237" s="1">
        <v>2.47</v>
      </c>
      <c r="I237" s="1">
        <v>225138.5</v>
      </c>
      <c r="J237" s="1">
        <f t="shared" si="52"/>
        <v>1.1663736696409606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</sheetData>
  <sheetProtection/>
  <printOptions/>
  <pageMargins left="0.787401575" right="0.17" top="0.984251969" bottom="0.984251969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wouterr</dc:creator>
  <cp:keywords/>
  <dc:description/>
  <cp:lastModifiedBy>Oolorin Oolorin</cp:lastModifiedBy>
  <dcterms:created xsi:type="dcterms:W3CDTF">2007-01-17T15:27:05Z</dcterms:created>
  <dcterms:modified xsi:type="dcterms:W3CDTF">2013-07-30T14:07:46Z</dcterms:modified>
  <cp:category/>
  <cp:version/>
  <cp:contentType/>
  <cp:contentStatus/>
</cp:coreProperties>
</file>